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xml"/>
  <Override PartName="/xl/charts/chart18.xml" ContentType="application/vnd.openxmlformats-officedocument.drawingml.chart+xml"/>
  <Override PartName="/xl/drawings/drawing19.xml" ContentType="application/vnd.openxmlformats-officedocument.drawing+xml"/>
  <Override PartName="/xl/charts/chart19.xml" ContentType="application/vnd.openxmlformats-officedocument.drawingml.chart+xml"/>
  <Override PartName="/xl/drawings/drawing20.xml" ContentType="application/vnd.openxmlformats-officedocument.drawing+xml"/>
  <Override PartName="/xl/charts/chart2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https://medicalpackaging.sharepoint.com/sites/HygienaUKMarketing-Design/Shared Documents/Design/Technical Writing/Uploads/"/>
    </mc:Choice>
  </mc:AlternateContent>
  <xr:revisionPtr revIDLastSave="0" documentId="8_{9E2A7489-25A3-4695-A4CE-F7C7C2A734F4}" xr6:coauthVersionLast="47" xr6:coauthVersionMax="47" xr10:uidLastSave="{00000000-0000-0000-0000-000000000000}"/>
  <bookViews>
    <workbookView xWindow="1830" yWindow="960" windowWidth="25575" windowHeight="14145" xr2:uid="{CCAB54F8-24AC-465E-BCE0-8C2E1F106FE4}"/>
  </bookViews>
  <sheets>
    <sheet name="AlerTox ELISA Almond" sheetId="21" r:id="rId1"/>
    <sheet name="AlerTox ELISA BLG" sheetId="2" r:id="rId2"/>
    <sheet name="AlerTox ELISA Casein" sheetId="3" r:id="rId3"/>
    <sheet name="AlerTox ELISA Cashew" sheetId="4" r:id="rId4"/>
    <sheet name="AlerTox ELISA Coconut" sheetId="5" r:id="rId5"/>
    <sheet name="AlerTox ELISA Crustacean" sheetId="6" r:id="rId6"/>
    <sheet name="AlerTox ELISA Egg" sheetId="7" r:id="rId7"/>
    <sheet name="AlerTox ELISA Fish" sheetId="8" r:id="rId8"/>
    <sheet name="AlerTox ELISA Hazelnut" sheetId="9" r:id="rId9"/>
    <sheet name="AlerTox ELISA Lupine" sheetId="10" r:id="rId10"/>
    <sheet name="AlerTox ELISA Lysozyme" sheetId="11" r:id="rId11"/>
    <sheet name="AlerTox ELISA Macadamia" sheetId="12" r:id="rId12"/>
    <sheet name="AlerTox ELISA Milk" sheetId="13" r:id="rId13"/>
    <sheet name="AlerTox ELISA Mustard" sheetId="14" r:id="rId14"/>
    <sheet name="AlerTox ELISA Ovalbumin (OVA)" sheetId="15" r:id="rId15"/>
    <sheet name="AlerTox ELISA Peanut" sheetId="16" r:id="rId16"/>
    <sheet name="AlerTox ELISA Pistachio" sheetId="17" r:id="rId17"/>
    <sheet name="AlerTox ELISA Sesame" sheetId="18" r:id="rId18"/>
    <sheet name="AlerTox ELISA Soy (STI)" sheetId="19" r:id="rId19"/>
    <sheet name="AlerTox ELISA Walnut" sheetId="20" r:id="rId2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8" i="21" l="1"/>
  <c r="F88" i="21"/>
  <c r="G87" i="21"/>
  <c r="F87" i="21"/>
  <c r="G86" i="21"/>
  <c r="F86" i="21"/>
  <c r="G85" i="21"/>
  <c r="F85" i="21"/>
  <c r="G84" i="21"/>
  <c r="F84" i="21"/>
  <c r="G83" i="21"/>
  <c r="F83" i="21"/>
  <c r="G82" i="21"/>
  <c r="F82" i="21"/>
  <c r="G81" i="21"/>
  <c r="F81" i="21"/>
  <c r="G80" i="21"/>
  <c r="F80" i="21"/>
  <c r="G79" i="21"/>
  <c r="F79" i="21"/>
  <c r="G78" i="21"/>
  <c r="F78" i="21"/>
  <c r="G77" i="21"/>
  <c r="F77" i="21"/>
  <c r="G76" i="21"/>
  <c r="F76" i="21"/>
  <c r="G75" i="21"/>
  <c r="F75" i="21"/>
  <c r="G74" i="21"/>
  <c r="F74" i="21"/>
  <c r="G73" i="21"/>
  <c r="F73" i="21"/>
  <c r="G72" i="21"/>
  <c r="F72" i="21"/>
  <c r="G71" i="21"/>
  <c r="F71" i="21"/>
  <c r="G70" i="21"/>
  <c r="F70" i="21"/>
  <c r="G69" i="21"/>
  <c r="F69" i="21"/>
  <c r="G68" i="21"/>
  <c r="F68" i="21"/>
  <c r="G67" i="21"/>
  <c r="F67" i="21"/>
  <c r="G66" i="21"/>
  <c r="F66" i="21"/>
  <c r="G65" i="21"/>
  <c r="F65" i="21"/>
  <c r="G64" i="21"/>
  <c r="F64" i="21"/>
  <c r="G63" i="21"/>
  <c r="F63" i="21"/>
  <c r="G62" i="21"/>
  <c r="F62" i="21"/>
  <c r="G61" i="21"/>
  <c r="F61" i="21"/>
  <c r="G60" i="21"/>
  <c r="F60" i="21"/>
  <c r="G59" i="21"/>
  <c r="F59" i="21"/>
  <c r="G58" i="21"/>
  <c r="F58" i="21"/>
  <c r="G57" i="21"/>
  <c r="F57" i="21"/>
  <c r="G56" i="21"/>
  <c r="F56" i="21"/>
  <c r="G55" i="21"/>
  <c r="F55" i="21"/>
  <c r="G54" i="21"/>
  <c r="F54" i="21"/>
  <c r="G53" i="21"/>
  <c r="F53" i="21"/>
  <c r="G52" i="21"/>
  <c r="F52" i="21"/>
  <c r="G51" i="21"/>
  <c r="F51" i="21"/>
  <c r="G50" i="21"/>
  <c r="F50" i="21"/>
  <c r="G49" i="21"/>
  <c r="F49" i="21"/>
  <c r="G48" i="21"/>
  <c r="F48" i="21"/>
  <c r="G47" i="21"/>
  <c r="F47" i="21"/>
  <c r="G46" i="21"/>
  <c r="F46" i="21"/>
  <c r="M28" i="21"/>
  <c r="N28" i="21" s="1"/>
  <c r="H28" i="21"/>
  <c r="G28" i="21"/>
  <c r="I28" i="21" s="1"/>
  <c r="J28" i="21" s="1"/>
  <c r="M27" i="21"/>
  <c r="N27" i="21" s="1"/>
  <c r="H27" i="21"/>
  <c r="M26" i="21"/>
  <c r="N26" i="21" s="1"/>
  <c r="H26" i="21"/>
  <c r="M25" i="21"/>
  <c r="N25" i="21" s="1"/>
  <c r="H25" i="21"/>
  <c r="H24" i="21"/>
  <c r="G24" i="21"/>
  <c r="N24" i="21" s="1"/>
  <c r="J20" i="21"/>
  <c r="J19" i="21"/>
  <c r="J18" i="21"/>
  <c r="J17" i="21"/>
  <c r="J57" i="21" l="1"/>
  <c r="J68" i="21"/>
  <c r="G25" i="21"/>
  <c r="J69" i="21" s="1"/>
  <c r="H47" i="21"/>
  <c r="H63" i="21"/>
  <c r="H79" i="21"/>
  <c r="M24" i="21"/>
  <c r="G26" i="21"/>
  <c r="I26" i="21" s="1"/>
  <c r="J26" i="21" s="1"/>
  <c r="G27" i="21"/>
  <c r="I27" i="21" s="1"/>
  <c r="J27" i="21" s="1"/>
  <c r="H46" i="21"/>
  <c r="H62" i="21"/>
  <c r="H78" i="21"/>
  <c r="J67" i="21" l="1"/>
  <c r="J78" i="21"/>
  <c r="J46" i="21"/>
  <c r="H76" i="21"/>
  <c r="H60" i="21"/>
  <c r="H84" i="21"/>
  <c r="H68" i="21"/>
  <c r="H52" i="21"/>
  <c r="H85" i="21"/>
  <c r="H69" i="21"/>
  <c r="H53" i="21"/>
  <c r="J80" i="21"/>
  <c r="J48" i="21"/>
  <c r="J79" i="21"/>
  <c r="J47" i="21"/>
  <c r="J58" i="21"/>
  <c r="H82" i="21"/>
  <c r="H66" i="21"/>
  <c r="H50" i="21"/>
  <c r="H83" i="21"/>
  <c r="H67" i="21"/>
  <c r="H51" i="21"/>
  <c r="J76" i="21"/>
  <c r="J81" i="21"/>
  <c r="J75" i="21"/>
  <c r="J86" i="21"/>
  <c r="J54" i="21"/>
  <c r="H80" i="21"/>
  <c r="H64" i="21"/>
  <c r="H48" i="21"/>
  <c r="H81" i="21"/>
  <c r="H65" i="21"/>
  <c r="H49" i="21"/>
  <c r="J72" i="21"/>
  <c r="J65" i="21"/>
  <c r="J71" i="21"/>
  <c r="J82" i="21"/>
  <c r="J50" i="21"/>
  <c r="H75" i="21"/>
  <c r="H59" i="21"/>
  <c r="J73" i="21"/>
  <c r="J60" i="21"/>
  <c r="J77" i="21"/>
  <c r="J59" i="21"/>
  <c r="J70" i="21"/>
  <c r="I34" i="21" a="1"/>
  <c r="I34" i="21" s="1"/>
  <c r="I37" i="21"/>
  <c r="I36" i="21"/>
  <c r="I35" i="21"/>
  <c r="I25" i="21"/>
  <c r="J25" i="21" s="1"/>
  <c r="J64" i="21"/>
  <c r="J49" i="21"/>
  <c r="J74" i="21"/>
  <c r="J85" i="21"/>
  <c r="H74" i="21"/>
  <c r="H88" i="21"/>
  <c r="H72" i="21"/>
  <c r="H56" i="21"/>
  <c r="H73" i="21"/>
  <c r="H57" i="21"/>
  <c r="J88" i="21"/>
  <c r="J56" i="21"/>
  <c r="J87" i="21"/>
  <c r="J55" i="21"/>
  <c r="J66" i="21"/>
  <c r="J61" i="21"/>
  <c r="H77" i="21"/>
  <c r="H61" i="21"/>
  <c r="J63" i="21"/>
  <c r="H58" i="21"/>
  <c r="H86" i="21"/>
  <c r="H70" i="21"/>
  <c r="H54" i="21"/>
  <c r="H87" i="21"/>
  <c r="H71" i="21"/>
  <c r="H55" i="21"/>
  <c r="J84" i="21"/>
  <c r="J52" i="21"/>
  <c r="J83" i="21"/>
  <c r="J51" i="21"/>
  <c r="J62" i="21"/>
  <c r="J53" i="21"/>
  <c r="G87" i="7" l="1"/>
  <c r="F87" i="7"/>
  <c r="G86" i="7"/>
  <c r="F86" i="7"/>
  <c r="G85" i="7"/>
  <c r="F85" i="7"/>
  <c r="G84" i="7"/>
  <c r="F84" i="7"/>
  <c r="G83" i="7"/>
  <c r="F83" i="7"/>
  <c r="G82" i="7"/>
  <c r="F82" i="7"/>
  <c r="G81" i="7"/>
  <c r="F81" i="7"/>
  <c r="G80" i="7"/>
  <c r="F80" i="7"/>
  <c r="G79" i="7"/>
  <c r="F79" i="7"/>
  <c r="G78" i="7"/>
  <c r="F78" i="7"/>
  <c r="G77" i="7"/>
  <c r="F77" i="7"/>
  <c r="G76" i="7"/>
  <c r="F76" i="7"/>
  <c r="G75" i="7"/>
  <c r="F75" i="7"/>
  <c r="G74" i="7"/>
  <c r="F74" i="7"/>
  <c r="G73" i="7"/>
  <c r="F73" i="7"/>
  <c r="G72" i="7"/>
  <c r="F72" i="7"/>
  <c r="G71" i="7"/>
  <c r="F71" i="7"/>
  <c r="G70" i="7"/>
  <c r="F70" i="7"/>
  <c r="G69" i="7"/>
  <c r="F69" i="7"/>
  <c r="G68" i="6"/>
  <c r="F68" i="6"/>
  <c r="G67" i="6"/>
  <c r="F67" i="6"/>
  <c r="G66" i="6"/>
  <c r="F66" i="6"/>
  <c r="G65" i="6"/>
  <c r="F65" i="6"/>
  <c r="G64" i="6"/>
  <c r="F64" i="6"/>
  <c r="G63" i="6"/>
  <c r="F63" i="6"/>
  <c r="G62" i="6"/>
  <c r="F62" i="6"/>
  <c r="G61" i="6"/>
  <c r="F61" i="6"/>
  <c r="G60" i="6"/>
  <c r="F60" i="6"/>
  <c r="G59" i="6"/>
  <c r="F59" i="6"/>
  <c r="G58" i="6"/>
  <c r="F58" i="6"/>
  <c r="G57" i="6"/>
  <c r="F57" i="6"/>
  <c r="G56" i="6"/>
  <c r="F56" i="6"/>
  <c r="G55" i="6"/>
  <c r="F55" i="6"/>
  <c r="G54" i="6"/>
  <c r="F54" i="6"/>
  <c r="G53" i="6"/>
  <c r="F53" i="6"/>
  <c r="G52" i="6"/>
  <c r="F52" i="6"/>
  <c r="G51" i="6"/>
  <c r="F51" i="6"/>
  <c r="G50" i="6"/>
  <c r="F50" i="6"/>
  <c r="G87" i="5"/>
  <c r="F87" i="5"/>
  <c r="G86" i="5"/>
  <c r="F86" i="5"/>
  <c r="G85" i="5"/>
  <c r="F85" i="5"/>
  <c r="G84" i="5"/>
  <c r="F84" i="5"/>
  <c r="G83" i="5"/>
  <c r="F83" i="5"/>
  <c r="G82" i="5"/>
  <c r="F82" i="5"/>
  <c r="G81" i="5"/>
  <c r="F81" i="5"/>
  <c r="G80" i="5"/>
  <c r="F80" i="5"/>
  <c r="G79" i="5"/>
  <c r="F79" i="5"/>
  <c r="G78" i="5"/>
  <c r="F78" i="5"/>
  <c r="G77" i="5"/>
  <c r="F77" i="5"/>
  <c r="G76" i="5"/>
  <c r="F76" i="5"/>
  <c r="G75" i="5"/>
  <c r="F75" i="5"/>
  <c r="G74" i="5"/>
  <c r="F74" i="5"/>
  <c r="G73" i="5"/>
  <c r="F73" i="5"/>
  <c r="G72" i="5"/>
  <c r="F72" i="5"/>
  <c r="G71" i="5"/>
  <c r="F71" i="5"/>
  <c r="G70" i="5"/>
  <c r="F70" i="5"/>
  <c r="G69" i="5"/>
  <c r="F69" i="5"/>
  <c r="G87" i="4"/>
  <c r="F87" i="4"/>
  <c r="G86" i="4"/>
  <c r="F86" i="4"/>
  <c r="G85" i="4"/>
  <c r="F85" i="4"/>
  <c r="G84" i="4"/>
  <c r="F84" i="4"/>
  <c r="G83" i="4"/>
  <c r="F83" i="4"/>
  <c r="G82" i="4"/>
  <c r="F82" i="4"/>
  <c r="G81" i="4"/>
  <c r="F81" i="4"/>
  <c r="G80" i="4"/>
  <c r="F80" i="4"/>
  <c r="G79" i="4"/>
  <c r="F79" i="4"/>
  <c r="G78" i="4"/>
  <c r="F78" i="4"/>
  <c r="G77" i="4"/>
  <c r="F77" i="4"/>
  <c r="G76" i="4"/>
  <c r="F76" i="4"/>
  <c r="G75" i="4"/>
  <c r="F75" i="4"/>
  <c r="G74" i="4"/>
  <c r="F74" i="4"/>
  <c r="G73" i="4"/>
  <c r="F73" i="4"/>
  <c r="G72" i="4"/>
  <c r="F72" i="4"/>
  <c r="G71" i="4"/>
  <c r="F71" i="4"/>
  <c r="G70" i="4"/>
  <c r="F70" i="4"/>
  <c r="G69" i="4"/>
  <c r="F69" i="4"/>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87" i="2"/>
  <c r="F87" i="2"/>
  <c r="G86" i="2"/>
  <c r="F86" i="2"/>
  <c r="G85" i="2"/>
  <c r="F85" i="2"/>
  <c r="G84" i="2"/>
  <c r="F84" i="2"/>
  <c r="G83" i="2"/>
  <c r="F83" i="2"/>
  <c r="G82" i="2"/>
  <c r="F82" i="2"/>
  <c r="G81" i="2"/>
  <c r="F81" i="2"/>
  <c r="G80" i="2"/>
  <c r="F80" i="2"/>
  <c r="G79" i="2"/>
  <c r="F79" i="2"/>
  <c r="G78" i="2"/>
  <c r="F78" i="2"/>
  <c r="G77" i="2"/>
  <c r="F77" i="2"/>
  <c r="G76" i="2"/>
  <c r="F76" i="2"/>
  <c r="G75" i="2"/>
  <c r="F75" i="2"/>
  <c r="G74" i="2"/>
  <c r="F74" i="2"/>
  <c r="G73" i="2"/>
  <c r="F73" i="2"/>
  <c r="G72" i="2"/>
  <c r="F72" i="2"/>
  <c r="G71" i="2"/>
  <c r="F71" i="2"/>
  <c r="G70" i="2"/>
  <c r="F70" i="2"/>
  <c r="G69" i="2"/>
  <c r="F69" i="2"/>
  <c r="J87" i="20"/>
  <c r="H87" i="20"/>
  <c r="G87" i="20"/>
  <c r="F87" i="20"/>
  <c r="G86" i="20"/>
  <c r="F86" i="20"/>
  <c r="G85" i="20"/>
  <c r="F85" i="20"/>
  <c r="G84" i="20"/>
  <c r="F84" i="20"/>
  <c r="G83" i="20"/>
  <c r="F83" i="20"/>
  <c r="G82" i="20"/>
  <c r="F82" i="20"/>
  <c r="G81" i="20"/>
  <c r="F81" i="20"/>
  <c r="G80" i="20"/>
  <c r="F80" i="20"/>
  <c r="G79" i="20"/>
  <c r="F79" i="20"/>
  <c r="G78" i="20"/>
  <c r="F78" i="20"/>
  <c r="G77" i="20"/>
  <c r="F77" i="20"/>
  <c r="G76" i="20"/>
  <c r="F76" i="20"/>
  <c r="G75" i="20"/>
  <c r="F75" i="20"/>
  <c r="G74" i="20"/>
  <c r="F74" i="20"/>
  <c r="G73" i="20"/>
  <c r="F73" i="20"/>
  <c r="G72" i="20"/>
  <c r="F72" i="20"/>
  <c r="G71" i="20"/>
  <c r="F71" i="20"/>
  <c r="G70" i="20"/>
  <c r="F70" i="20"/>
  <c r="G69" i="20"/>
  <c r="F69" i="20"/>
  <c r="J87" i="19"/>
  <c r="H87" i="19"/>
  <c r="G87" i="19"/>
  <c r="F87" i="19"/>
  <c r="G86" i="19"/>
  <c r="F86" i="19"/>
  <c r="G85" i="19"/>
  <c r="F85" i="19"/>
  <c r="G84" i="19"/>
  <c r="F84" i="19"/>
  <c r="G83" i="19"/>
  <c r="F83" i="19"/>
  <c r="G82" i="19"/>
  <c r="F82" i="19"/>
  <c r="G81" i="19"/>
  <c r="F81" i="19"/>
  <c r="G80" i="19"/>
  <c r="F80" i="19"/>
  <c r="G79" i="19"/>
  <c r="F79" i="19"/>
  <c r="G78" i="19"/>
  <c r="F78" i="19"/>
  <c r="G77" i="19"/>
  <c r="F77" i="19"/>
  <c r="G76" i="19"/>
  <c r="F76" i="19"/>
  <c r="G75" i="19"/>
  <c r="F75" i="19"/>
  <c r="G74" i="19"/>
  <c r="F74" i="19"/>
  <c r="G73" i="19"/>
  <c r="F73" i="19"/>
  <c r="G72" i="19"/>
  <c r="F72" i="19"/>
  <c r="G71" i="19"/>
  <c r="F71" i="19"/>
  <c r="G70" i="19"/>
  <c r="F70" i="19"/>
  <c r="G69" i="19"/>
  <c r="F69" i="19"/>
  <c r="G87" i="18"/>
  <c r="F87" i="18"/>
  <c r="G86" i="18"/>
  <c r="F86" i="18"/>
  <c r="G85" i="18"/>
  <c r="F85" i="18"/>
  <c r="G84" i="18"/>
  <c r="F84" i="18"/>
  <c r="G83" i="18"/>
  <c r="F83" i="18"/>
  <c r="G82" i="18"/>
  <c r="F82" i="18"/>
  <c r="G81" i="18"/>
  <c r="F81" i="18"/>
  <c r="G80" i="18"/>
  <c r="F80" i="18"/>
  <c r="G79" i="18"/>
  <c r="F79" i="18"/>
  <c r="G78" i="18"/>
  <c r="F78" i="18"/>
  <c r="G77" i="18"/>
  <c r="F77" i="18"/>
  <c r="G76" i="18"/>
  <c r="F76" i="18"/>
  <c r="G75" i="18"/>
  <c r="F75" i="18"/>
  <c r="G74" i="18"/>
  <c r="F74" i="18"/>
  <c r="G73" i="18"/>
  <c r="F73" i="18"/>
  <c r="G72" i="18"/>
  <c r="F72" i="18"/>
  <c r="G71" i="18"/>
  <c r="F71" i="18"/>
  <c r="G70" i="18"/>
  <c r="F70" i="18"/>
  <c r="G69" i="18"/>
  <c r="F69" i="18"/>
  <c r="H87" i="17"/>
  <c r="F87" i="17"/>
  <c r="G87" i="17"/>
  <c r="G86" i="17"/>
  <c r="F86" i="17"/>
  <c r="G85" i="17"/>
  <c r="F85" i="17"/>
  <c r="G84" i="17"/>
  <c r="F84" i="17"/>
  <c r="G83" i="17"/>
  <c r="F83" i="17"/>
  <c r="G82" i="17"/>
  <c r="F82" i="17"/>
  <c r="G81" i="17"/>
  <c r="F81" i="17"/>
  <c r="G80" i="17"/>
  <c r="F80" i="17"/>
  <c r="G79" i="17"/>
  <c r="F79" i="17"/>
  <c r="G78" i="17"/>
  <c r="F78" i="17"/>
  <c r="G77" i="17"/>
  <c r="F77" i="17"/>
  <c r="G76" i="17"/>
  <c r="F76" i="17"/>
  <c r="G75" i="17"/>
  <c r="F75" i="17"/>
  <c r="G74" i="17"/>
  <c r="F74" i="17"/>
  <c r="G73" i="17"/>
  <c r="F73" i="17"/>
  <c r="G72" i="17"/>
  <c r="F72" i="17"/>
  <c r="G71" i="17"/>
  <c r="F71" i="17"/>
  <c r="G70" i="17"/>
  <c r="F70" i="17"/>
  <c r="G69" i="17"/>
  <c r="F69" i="17"/>
  <c r="G87" i="16"/>
  <c r="F87" i="16"/>
  <c r="G86" i="16"/>
  <c r="F86" i="16"/>
  <c r="G85" i="16"/>
  <c r="F85" i="16"/>
  <c r="G84" i="16"/>
  <c r="F84" i="16"/>
  <c r="G83" i="16"/>
  <c r="F83" i="16"/>
  <c r="G82" i="16"/>
  <c r="F82" i="16"/>
  <c r="G81" i="16"/>
  <c r="F81" i="16"/>
  <c r="G80" i="16"/>
  <c r="F80" i="16"/>
  <c r="G79" i="16"/>
  <c r="F79" i="16"/>
  <c r="G78" i="16"/>
  <c r="F78" i="16"/>
  <c r="G77" i="16"/>
  <c r="F77" i="16"/>
  <c r="G76" i="16"/>
  <c r="F76" i="16"/>
  <c r="G75" i="16"/>
  <c r="F75" i="16"/>
  <c r="G74" i="16"/>
  <c r="F74" i="16"/>
  <c r="G73" i="16"/>
  <c r="F73" i="16"/>
  <c r="G72" i="16"/>
  <c r="F72" i="16"/>
  <c r="G71" i="16"/>
  <c r="F71" i="16"/>
  <c r="G70" i="16"/>
  <c r="F70" i="16"/>
  <c r="G69" i="16"/>
  <c r="F69" i="16"/>
  <c r="J87" i="15"/>
  <c r="H87" i="15"/>
  <c r="G87" i="15"/>
  <c r="F87" i="15"/>
  <c r="G86" i="15"/>
  <c r="F86" i="15"/>
  <c r="G85" i="15"/>
  <c r="F85" i="15"/>
  <c r="G84" i="15"/>
  <c r="F84" i="15"/>
  <c r="G83" i="15"/>
  <c r="F83" i="15"/>
  <c r="G82" i="15"/>
  <c r="F82" i="15"/>
  <c r="G81" i="15"/>
  <c r="F81" i="15"/>
  <c r="G80" i="15"/>
  <c r="F80" i="15"/>
  <c r="G79" i="15"/>
  <c r="F79" i="15"/>
  <c r="G78" i="15"/>
  <c r="F78" i="15"/>
  <c r="G77" i="15"/>
  <c r="F77" i="15"/>
  <c r="G76" i="15"/>
  <c r="F76" i="15"/>
  <c r="G75" i="15"/>
  <c r="F75" i="15"/>
  <c r="G74" i="15"/>
  <c r="F74" i="15"/>
  <c r="G73" i="15"/>
  <c r="F73" i="15"/>
  <c r="G72" i="15"/>
  <c r="F72" i="15"/>
  <c r="G71" i="15"/>
  <c r="F71" i="15"/>
  <c r="G70" i="15"/>
  <c r="F70" i="15"/>
  <c r="G69" i="15"/>
  <c r="F69" i="15"/>
  <c r="J87" i="14"/>
  <c r="H87" i="14"/>
  <c r="G87" i="14"/>
  <c r="F87" i="14"/>
  <c r="G86" i="14"/>
  <c r="F86" i="14"/>
  <c r="G85" i="14"/>
  <c r="F85" i="14"/>
  <c r="G84" i="14"/>
  <c r="F84" i="14"/>
  <c r="G83" i="14"/>
  <c r="F83" i="14"/>
  <c r="G82" i="14"/>
  <c r="F82" i="14"/>
  <c r="G81" i="14"/>
  <c r="F81" i="14"/>
  <c r="G80" i="14"/>
  <c r="F80" i="14"/>
  <c r="G79" i="14"/>
  <c r="F79" i="14"/>
  <c r="G78" i="14"/>
  <c r="F78" i="14"/>
  <c r="G77" i="14"/>
  <c r="F77" i="14"/>
  <c r="G76" i="14"/>
  <c r="F76" i="14"/>
  <c r="G75" i="14"/>
  <c r="F75" i="14"/>
  <c r="G74" i="14"/>
  <c r="F74" i="14"/>
  <c r="G73" i="14"/>
  <c r="F73" i="14"/>
  <c r="G72" i="14"/>
  <c r="F72" i="14"/>
  <c r="G71" i="14"/>
  <c r="F71" i="14"/>
  <c r="G70" i="14"/>
  <c r="F70" i="14"/>
  <c r="G69" i="14"/>
  <c r="F69" i="14"/>
  <c r="G87" i="13"/>
  <c r="F87" i="13"/>
  <c r="G86" i="13"/>
  <c r="F86" i="13"/>
  <c r="G85" i="13"/>
  <c r="F85" i="13"/>
  <c r="G84" i="13"/>
  <c r="F84" i="13"/>
  <c r="G83" i="13"/>
  <c r="F83" i="13"/>
  <c r="G82" i="13"/>
  <c r="F82" i="13"/>
  <c r="G81" i="13"/>
  <c r="F81" i="13"/>
  <c r="G80" i="13"/>
  <c r="F80" i="13"/>
  <c r="G79" i="13"/>
  <c r="F79" i="13"/>
  <c r="G78" i="13"/>
  <c r="F78" i="13"/>
  <c r="G77" i="13"/>
  <c r="F77" i="13"/>
  <c r="G76" i="13"/>
  <c r="F76" i="13"/>
  <c r="G75" i="13"/>
  <c r="F75" i="13"/>
  <c r="G74" i="13"/>
  <c r="F74" i="13"/>
  <c r="G73" i="13"/>
  <c r="F73" i="13"/>
  <c r="G72" i="13"/>
  <c r="F72" i="13"/>
  <c r="G71" i="13"/>
  <c r="F71" i="13"/>
  <c r="G70" i="13"/>
  <c r="F70" i="13"/>
  <c r="G69" i="13"/>
  <c r="F69" i="13"/>
  <c r="J87" i="12"/>
  <c r="H87" i="12"/>
  <c r="G87" i="12"/>
  <c r="F87" i="12"/>
  <c r="G86" i="12"/>
  <c r="F86" i="12"/>
  <c r="G85" i="12"/>
  <c r="F85" i="12"/>
  <c r="G84" i="12"/>
  <c r="F84" i="12"/>
  <c r="G83" i="12"/>
  <c r="F83" i="12"/>
  <c r="G82" i="12"/>
  <c r="F82" i="12"/>
  <c r="G81" i="12"/>
  <c r="F81" i="12"/>
  <c r="G80" i="12"/>
  <c r="F80" i="12"/>
  <c r="G79" i="12"/>
  <c r="F79" i="12"/>
  <c r="G78" i="12"/>
  <c r="F78" i="12"/>
  <c r="G77" i="12"/>
  <c r="F77" i="12"/>
  <c r="G76" i="12"/>
  <c r="F76" i="12"/>
  <c r="G75" i="12"/>
  <c r="F75" i="12"/>
  <c r="G74" i="12"/>
  <c r="F74" i="12"/>
  <c r="G73" i="12"/>
  <c r="F73" i="12"/>
  <c r="G72" i="12"/>
  <c r="F72" i="12"/>
  <c r="G71" i="12"/>
  <c r="F71" i="12"/>
  <c r="G70" i="12"/>
  <c r="F70" i="12"/>
  <c r="G69" i="12"/>
  <c r="F69" i="12"/>
  <c r="J88" i="11"/>
  <c r="H88" i="11"/>
  <c r="G88" i="11"/>
  <c r="G87" i="11"/>
  <c r="F87" i="11"/>
  <c r="G86" i="11"/>
  <c r="F86" i="11"/>
  <c r="G85" i="11"/>
  <c r="F85" i="11"/>
  <c r="G84" i="11"/>
  <c r="F84" i="11"/>
  <c r="G83" i="11"/>
  <c r="F83" i="11"/>
  <c r="G82" i="11"/>
  <c r="F82" i="11"/>
  <c r="G81" i="11"/>
  <c r="F81" i="11"/>
  <c r="G80" i="11"/>
  <c r="F80" i="11"/>
  <c r="G79" i="11"/>
  <c r="F79" i="11"/>
  <c r="G78" i="11"/>
  <c r="F78" i="11"/>
  <c r="G77" i="11"/>
  <c r="F77" i="11"/>
  <c r="G76" i="11"/>
  <c r="F76" i="11"/>
  <c r="G75" i="11"/>
  <c r="F75" i="11"/>
  <c r="G74" i="11"/>
  <c r="F74" i="11"/>
  <c r="G73" i="11"/>
  <c r="F73" i="11"/>
  <c r="G72" i="11"/>
  <c r="F72" i="11"/>
  <c r="G71" i="11"/>
  <c r="F71" i="11"/>
  <c r="G70" i="11"/>
  <c r="F70" i="11"/>
  <c r="G69" i="11"/>
  <c r="F69" i="11"/>
  <c r="G86" i="10"/>
  <c r="F86" i="10"/>
  <c r="G85" i="10"/>
  <c r="F85" i="10"/>
  <c r="G84" i="10"/>
  <c r="F84" i="10"/>
  <c r="G83" i="10"/>
  <c r="F83" i="10"/>
  <c r="G82" i="10"/>
  <c r="F82" i="10"/>
  <c r="G81" i="10"/>
  <c r="F81" i="10"/>
  <c r="G80" i="10"/>
  <c r="F80" i="10"/>
  <c r="G79" i="10"/>
  <c r="F79" i="10"/>
  <c r="G78" i="10"/>
  <c r="F78" i="10"/>
  <c r="G77" i="10"/>
  <c r="F77" i="10"/>
  <c r="G76" i="10"/>
  <c r="F76" i="10"/>
  <c r="G75" i="10"/>
  <c r="F75" i="10"/>
  <c r="G74" i="10"/>
  <c r="F74" i="10"/>
  <c r="G73" i="10"/>
  <c r="F73" i="10"/>
  <c r="G72" i="10"/>
  <c r="F72" i="10"/>
  <c r="G71" i="10"/>
  <c r="F71" i="10"/>
  <c r="G70" i="10"/>
  <c r="F70" i="10"/>
  <c r="G69" i="10"/>
  <c r="F69" i="10"/>
  <c r="G68" i="10"/>
  <c r="F68" i="10"/>
  <c r="J88" i="9"/>
  <c r="H88" i="9"/>
  <c r="G85" i="9"/>
  <c r="F85" i="9"/>
  <c r="G86" i="9"/>
  <c r="F86" i="9"/>
  <c r="G84" i="9"/>
  <c r="F84" i="9"/>
  <c r="G83" i="9"/>
  <c r="F83" i="9"/>
  <c r="G82" i="9"/>
  <c r="F82" i="9"/>
  <c r="G81" i="9"/>
  <c r="F81" i="9"/>
  <c r="G80" i="9"/>
  <c r="F80" i="9"/>
  <c r="G79" i="9"/>
  <c r="F79" i="9"/>
  <c r="G78" i="9"/>
  <c r="F78" i="9"/>
  <c r="G77" i="9"/>
  <c r="F77" i="9"/>
  <c r="G76" i="9"/>
  <c r="F76" i="9"/>
  <c r="G75" i="9"/>
  <c r="F75" i="9"/>
  <c r="G74" i="9"/>
  <c r="F74" i="9"/>
  <c r="G73" i="9"/>
  <c r="F73" i="9"/>
  <c r="G72" i="9"/>
  <c r="F72" i="9"/>
  <c r="G71" i="9"/>
  <c r="F71" i="9"/>
  <c r="G70" i="9"/>
  <c r="F70" i="9"/>
  <c r="G69" i="9"/>
  <c r="F69" i="9"/>
  <c r="G68" i="9"/>
  <c r="F68" i="9"/>
  <c r="H46" i="8"/>
  <c r="J46" i="8"/>
  <c r="F88" i="8"/>
  <c r="G88" i="8"/>
  <c r="G74" i="8"/>
  <c r="F74" i="8"/>
  <c r="G73" i="8"/>
  <c r="F73" i="8"/>
  <c r="G87" i="8"/>
  <c r="F87" i="8"/>
  <c r="G86" i="8"/>
  <c r="F86" i="8"/>
  <c r="G85" i="8"/>
  <c r="F85" i="8"/>
  <c r="G84" i="8"/>
  <c r="F84" i="8"/>
  <c r="G83" i="8"/>
  <c r="F83" i="8"/>
  <c r="G82" i="8"/>
  <c r="F82" i="8"/>
  <c r="G81" i="8"/>
  <c r="F81" i="8"/>
  <c r="G80" i="8"/>
  <c r="F80" i="8"/>
  <c r="G79" i="8"/>
  <c r="F79" i="8"/>
  <c r="G78" i="8"/>
  <c r="F78" i="8"/>
  <c r="G77" i="8"/>
  <c r="F77" i="8"/>
  <c r="G76" i="8"/>
  <c r="F76" i="8"/>
  <c r="G75" i="8"/>
  <c r="F75" i="8"/>
  <c r="G72" i="8"/>
  <c r="F72" i="8"/>
  <c r="G71" i="8"/>
  <c r="F71" i="8"/>
  <c r="G70" i="8"/>
  <c r="F70" i="8"/>
  <c r="G69" i="8"/>
  <c r="F69" i="8"/>
  <c r="G68" i="8"/>
  <c r="F68" i="8"/>
  <c r="F47" i="3"/>
  <c r="F48" i="3"/>
  <c r="F49" i="3"/>
  <c r="F50" i="3"/>
  <c r="F51" i="3"/>
  <c r="F52" i="3"/>
  <c r="F53" i="3"/>
  <c r="F54" i="3"/>
  <c r="F55" i="3"/>
  <c r="F56" i="3"/>
  <c r="F57" i="3"/>
  <c r="F58" i="3"/>
  <c r="F59" i="3"/>
  <c r="F60" i="3"/>
  <c r="F61" i="3"/>
  <c r="F62" i="3"/>
  <c r="F63" i="3"/>
  <c r="F64" i="3"/>
  <c r="F65" i="3"/>
  <c r="F66" i="3"/>
  <c r="F67" i="3"/>
  <c r="F68" i="3"/>
  <c r="F88" i="3"/>
  <c r="F47" i="2" l="1"/>
  <c r="F48" i="2"/>
  <c r="F49" i="2"/>
  <c r="F50" i="2"/>
  <c r="F51" i="2"/>
  <c r="F52" i="2"/>
  <c r="F53" i="2"/>
  <c r="F54" i="2"/>
  <c r="F55" i="2"/>
  <c r="F56" i="2"/>
  <c r="F57" i="2"/>
  <c r="F58" i="2"/>
  <c r="F59" i="2"/>
  <c r="F60" i="2"/>
  <c r="F61" i="2"/>
  <c r="F62" i="2"/>
  <c r="F63" i="2"/>
  <c r="F64" i="2"/>
  <c r="F65" i="2"/>
  <c r="F66" i="2"/>
  <c r="F67" i="2"/>
  <c r="F68" i="2"/>
  <c r="F88" i="2"/>
  <c r="G24" i="6" l="1"/>
  <c r="G88" i="20" l="1"/>
  <c r="F88" i="20"/>
  <c r="G68" i="20"/>
  <c r="F68" i="20"/>
  <c r="G67" i="20"/>
  <c r="F67" i="20"/>
  <c r="G66" i="20"/>
  <c r="F66" i="20"/>
  <c r="G65" i="20"/>
  <c r="F65" i="20"/>
  <c r="G64" i="20"/>
  <c r="F64" i="20"/>
  <c r="G63" i="20"/>
  <c r="F63" i="20"/>
  <c r="G62" i="20"/>
  <c r="F62" i="20"/>
  <c r="G61" i="20"/>
  <c r="F61" i="20"/>
  <c r="G60" i="20"/>
  <c r="F60" i="20"/>
  <c r="G59" i="20"/>
  <c r="F59" i="20"/>
  <c r="G58" i="20"/>
  <c r="F58" i="20"/>
  <c r="G57" i="20"/>
  <c r="F57" i="20"/>
  <c r="G56" i="20"/>
  <c r="F56" i="20"/>
  <c r="G55" i="20"/>
  <c r="F55" i="20"/>
  <c r="G54" i="20"/>
  <c r="F54" i="20"/>
  <c r="G53" i="20"/>
  <c r="F53" i="20"/>
  <c r="G52" i="20"/>
  <c r="F52" i="20"/>
  <c r="G51" i="20"/>
  <c r="F51" i="20"/>
  <c r="G50" i="20"/>
  <c r="F50" i="20"/>
  <c r="G49" i="20"/>
  <c r="F49" i="20"/>
  <c r="G48" i="20"/>
  <c r="F48" i="20"/>
  <c r="G47" i="20"/>
  <c r="F47" i="20"/>
  <c r="G46" i="20"/>
  <c r="F46" i="20"/>
  <c r="I33" i="20" a="1"/>
  <c r="I33" i="20" s="1"/>
  <c r="M28" i="20"/>
  <c r="N28" i="20" s="1"/>
  <c r="H28" i="20"/>
  <c r="M27" i="20"/>
  <c r="N27" i="20" s="1"/>
  <c r="H27" i="20"/>
  <c r="M26" i="20"/>
  <c r="N26" i="20" s="1"/>
  <c r="H26" i="20"/>
  <c r="M25" i="20"/>
  <c r="N25" i="20" s="1"/>
  <c r="H25" i="20"/>
  <c r="G25" i="20"/>
  <c r="H24" i="20"/>
  <c r="G24" i="20"/>
  <c r="N24" i="20" s="1"/>
  <c r="J20" i="20"/>
  <c r="J19" i="20"/>
  <c r="J18" i="20"/>
  <c r="J17" i="20"/>
  <c r="G88" i="19"/>
  <c r="F88" i="19"/>
  <c r="G68" i="19"/>
  <c r="F68" i="19"/>
  <c r="G67" i="19"/>
  <c r="F67" i="19"/>
  <c r="G66" i="19"/>
  <c r="F66" i="19"/>
  <c r="G65" i="19"/>
  <c r="F65" i="19"/>
  <c r="G64" i="19"/>
  <c r="F64" i="19"/>
  <c r="G63" i="19"/>
  <c r="F63" i="19"/>
  <c r="G62" i="19"/>
  <c r="F62" i="19"/>
  <c r="G61" i="19"/>
  <c r="F61" i="19"/>
  <c r="G60" i="19"/>
  <c r="F60" i="19"/>
  <c r="G59" i="19"/>
  <c r="F59" i="19"/>
  <c r="G58" i="19"/>
  <c r="F58" i="19"/>
  <c r="G57" i="19"/>
  <c r="F57" i="19"/>
  <c r="G56" i="19"/>
  <c r="F56" i="19"/>
  <c r="G55" i="19"/>
  <c r="F55" i="19"/>
  <c r="G54" i="19"/>
  <c r="F54" i="19"/>
  <c r="G53" i="19"/>
  <c r="F53" i="19"/>
  <c r="G52" i="19"/>
  <c r="F52" i="19"/>
  <c r="G51" i="19"/>
  <c r="F51" i="19"/>
  <c r="G50" i="19"/>
  <c r="F50" i="19"/>
  <c r="G49" i="19"/>
  <c r="F49" i="19"/>
  <c r="G48" i="19"/>
  <c r="F48" i="19"/>
  <c r="G47" i="19"/>
  <c r="F47" i="19"/>
  <c r="G46" i="19"/>
  <c r="F46" i="19"/>
  <c r="M28" i="19"/>
  <c r="N28" i="19" s="1"/>
  <c r="H28" i="19"/>
  <c r="M27" i="19"/>
  <c r="N27" i="19" s="1"/>
  <c r="H27" i="19"/>
  <c r="M26" i="19"/>
  <c r="N26" i="19" s="1"/>
  <c r="H26" i="19"/>
  <c r="M25" i="19"/>
  <c r="N25" i="19" s="1"/>
  <c r="H25" i="19"/>
  <c r="H24" i="19"/>
  <c r="G24" i="19"/>
  <c r="G27" i="19" s="1"/>
  <c r="J20" i="19"/>
  <c r="J19" i="19"/>
  <c r="J18" i="19"/>
  <c r="J17" i="19"/>
  <c r="G88" i="18"/>
  <c r="F88" i="18"/>
  <c r="G68" i="18"/>
  <c r="F68" i="18"/>
  <c r="G67" i="18"/>
  <c r="F67" i="18"/>
  <c r="G66" i="18"/>
  <c r="F66" i="18"/>
  <c r="G65" i="18"/>
  <c r="F65" i="18"/>
  <c r="G64" i="18"/>
  <c r="F64" i="18"/>
  <c r="G63" i="18"/>
  <c r="F63" i="18"/>
  <c r="G62" i="18"/>
  <c r="F62" i="18"/>
  <c r="G61" i="18"/>
  <c r="F61" i="18"/>
  <c r="G60" i="18"/>
  <c r="F60" i="18"/>
  <c r="G59" i="18"/>
  <c r="F59" i="18"/>
  <c r="G58" i="18"/>
  <c r="F58" i="18"/>
  <c r="G57" i="18"/>
  <c r="F57" i="18"/>
  <c r="G56" i="18"/>
  <c r="F56" i="18"/>
  <c r="G55" i="18"/>
  <c r="F55" i="18"/>
  <c r="G54" i="18"/>
  <c r="F54" i="18"/>
  <c r="G53" i="18"/>
  <c r="F53" i="18"/>
  <c r="G52" i="18"/>
  <c r="F52" i="18"/>
  <c r="G51" i="18"/>
  <c r="F51" i="18"/>
  <c r="G50" i="18"/>
  <c r="F50" i="18"/>
  <c r="G49" i="18"/>
  <c r="F49" i="18"/>
  <c r="G48" i="18"/>
  <c r="F48" i="18"/>
  <c r="G47" i="18"/>
  <c r="F47" i="18"/>
  <c r="G46" i="18"/>
  <c r="F46" i="18"/>
  <c r="M28" i="18"/>
  <c r="N28" i="18" s="1"/>
  <c r="H28" i="18"/>
  <c r="M27" i="18"/>
  <c r="N27" i="18" s="1"/>
  <c r="H27" i="18"/>
  <c r="M26" i="18"/>
  <c r="N26" i="18" s="1"/>
  <c r="H26" i="18"/>
  <c r="M25" i="18"/>
  <c r="N25" i="18" s="1"/>
  <c r="H25" i="18"/>
  <c r="G25" i="18"/>
  <c r="H24" i="18"/>
  <c r="G24" i="18"/>
  <c r="J20" i="18"/>
  <c r="J19" i="18"/>
  <c r="J18" i="18"/>
  <c r="J17" i="18"/>
  <c r="G88" i="17"/>
  <c r="F88" i="17"/>
  <c r="G68" i="17"/>
  <c r="F68" i="17"/>
  <c r="G67" i="17"/>
  <c r="F67" i="17"/>
  <c r="G66" i="17"/>
  <c r="F66" i="17"/>
  <c r="G65" i="17"/>
  <c r="F65" i="17"/>
  <c r="G64" i="17"/>
  <c r="F64" i="17"/>
  <c r="G63" i="17"/>
  <c r="F63" i="17"/>
  <c r="G62" i="17"/>
  <c r="F62" i="17"/>
  <c r="G61" i="17"/>
  <c r="F61" i="17"/>
  <c r="G60" i="17"/>
  <c r="F60" i="17"/>
  <c r="G59" i="17"/>
  <c r="F59" i="17"/>
  <c r="G58" i="17"/>
  <c r="F58" i="17"/>
  <c r="G57" i="17"/>
  <c r="F57" i="17"/>
  <c r="G56" i="17"/>
  <c r="F56" i="17"/>
  <c r="G55" i="17"/>
  <c r="F55" i="17"/>
  <c r="G54" i="17"/>
  <c r="F54" i="17"/>
  <c r="G53" i="17"/>
  <c r="F53" i="17"/>
  <c r="G52" i="17"/>
  <c r="F52" i="17"/>
  <c r="G51" i="17"/>
  <c r="F51" i="17"/>
  <c r="G50" i="17"/>
  <c r="F50" i="17"/>
  <c r="G49" i="17"/>
  <c r="F49" i="17"/>
  <c r="G48" i="17"/>
  <c r="F48" i="17"/>
  <c r="G47" i="17"/>
  <c r="F47" i="17"/>
  <c r="G46" i="17"/>
  <c r="F46" i="17"/>
  <c r="M28" i="17"/>
  <c r="N28" i="17" s="1"/>
  <c r="H28" i="17"/>
  <c r="N27" i="17"/>
  <c r="M27" i="17"/>
  <c r="H27" i="17"/>
  <c r="M26" i="17"/>
  <c r="N26" i="17" s="1"/>
  <c r="H26" i="17"/>
  <c r="M25" i="17"/>
  <c r="N25" i="17" s="1"/>
  <c r="H25" i="17"/>
  <c r="H24" i="17"/>
  <c r="G24" i="17"/>
  <c r="G25" i="17" s="1"/>
  <c r="J20" i="17"/>
  <c r="J19" i="17"/>
  <c r="J18" i="17"/>
  <c r="J17" i="17"/>
  <c r="G88" i="16"/>
  <c r="F88" i="16"/>
  <c r="G68" i="16"/>
  <c r="F68" i="16"/>
  <c r="G67" i="16"/>
  <c r="F67" i="16"/>
  <c r="G66" i="16"/>
  <c r="F66" i="16"/>
  <c r="G65" i="16"/>
  <c r="F65" i="16"/>
  <c r="G64" i="16"/>
  <c r="F64" i="16"/>
  <c r="G63" i="16"/>
  <c r="F63" i="16"/>
  <c r="G62" i="16"/>
  <c r="F62" i="16"/>
  <c r="G61" i="16"/>
  <c r="F61" i="16"/>
  <c r="G60" i="16"/>
  <c r="F60" i="16"/>
  <c r="G59" i="16"/>
  <c r="F59" i="16"/>
  <c r="G58" i="16"/>
  <c r="F58" i="16"/>
  <c r="G57" i="16"/>
  <c r="F57" i="16"/>
  <c r="G56" i="16"/>
  <c r="F56" i="16"/>
  <c r="G55" i="16"/>
  <c r="F55" i="16"/>
  <c r="G54" i="16"/>
  <c r="F54" i="16"/>
  <c r="G53" i="16"/>
  <c r="F53" i="16"/>
  <c r="G52" i="16"/>
  <c r="F52" i="16"/>
  <c r="G51" i="16"/>
  <c r="F51" i="16"/>
  <c r="G50" i="16"/>
  <c r="F50" i="16"/>
  <c r="G49" i="16"/>
  <c r="F49" i="16"/>
  <c r="G48" i="16"/>
  <c r="F48" i="16"/>
  <c r="G47" i="16"/>
  <c r="F47" i="16"/>
  <c r="G46" i="16"/>
  <c r="F46" i="16"/>
  <c r="M28" i="16"/>
  <c r="N28" i="16" s="1"/>
  <c r="H28" i="16"/>
  <c r="M27" i="16"/>
  <c r="N27" i="16" s="1"/>
  <c r="H27" i="16"/>
  <c r="M26" i="16"/>
  <c r="N26" i="16" s="1"/>
  <c r="H26" i="16"/>
  <c r="M25" i="16"/>
  <c r="N25" i="16" s="1"/>
  <c r="H25" i="16"/>
  <c r="H24" i="16"/>
  <c r="G24" i="16"/>
  <c r="N24" i="16" s="1"/>
  <c r="J20" i="16"/>
  <c r="J19" i="16"/>
  <c r="J18" i="16"/>
  <c r="J17" i="16"/>
  <c r="G88" i="15"/>
  <c r="F88" i="15"/>
  <c r="G68" i="15"/>
  <c r="F68" i="15"/>
  <c r="G67" i="15"/>
  <c r="F67" i="15"/>
  <c r="G66" i="15"/>
  <c r="F66" i="15"/>
  <c r="G65" i="15"/>
  <c r="F65" i="15"/>
  <c r="G64" i="15"/>
  <c r="F64" i="15"/>
  <c r="G63" i="15"/>
  <c r="F63" i="15"/>
  <c r="G62" i="15"/>
  <c r="F62" i="15"/>
  <c r="G61" i="15"/>
  <c r="F61" i="15"/>
  <c r="G60" i="15"/>
  <c r="F60" i="15"/>
  <c r="G59" i="15"/>
  <c r="F59" i="15"/>
  <c r="G58" i="15"/>
  <c r="F58" i="15"/>
  <c r="G57" i="15"/>
  <c r="F57" i="15"/>
  <c r="G56" i="15"/>
  <c r="F56" i="15"/>
  <c r="G55" i="15"/>
  <c r="F55" i="15"/>
  <c r="G54" i="15"/>
  <c r="F54" i="15"/>
  <c r="G53" i="15"/>
  <c r="F53" i="15"/>
  <c r="G52" i="15"/>
  <c r="F52" i="15"/>
  <c r="G51" i="15"/>
  <c r="F51" i="15"/>
  <c r="G50" i="15"/>
  <c r="F50" i="15"/>
  <c r="G49" i="15"/>
  <c r="F49" i="15"/>
  <c r="G48" i="15"/>
  <c r="F48" i="15"/>
  <c r="G47" i="15"/>
  <c r="F47" i="15"/>
  <c r="G46" i="15"/>
  <c r="F46" i="15"/>
  <c r="M28" i="15"/>
  <c r="N28" i="15" s="1"/>
  <c r="H28" i="15"/>
  <c r="M27" i="15"/>
  <c r="N27" i="15" s="1"/>
  <c r="H27" i="15"/>
  <c r="M26" i="15"/>
  <c r="N26" i="15" s="1"/>
  <c r="H26" i="15"/>
  <c r="M25" i="15"/>
  <c r="N25" i="15" s="1"/>
  <c r="H25" i="15"/>
  <c r="N24" i="15"/>
  <c r="M24" i="15"/>
  <c r="H24" i="15"/>
  <c r="G24" i="15"/>
  <c r="G27" i="15" s="1"/>
  <c r="J20" i="15"/>
  <c r="J19" i="15"/>
  <c r="J18" i="15"/>
  <c r="J17" i="15"/>
  <c r="G88" i="14"/>
  <c r="F88" i="14"/>
  <c r="G68" i="14"/>
  <c r="F68" i="14"/>
  <c r="G67" i="14"/>
  <c r="F67" i="14"/>
  <c r="G66" i="14"/>
  <c r="F66" i="14"/>
  <c r="G65" i="14"/>
  <c r="F65" i="14"/>
  <c r="G64" i="14"/>
  <c r="F64" i="14"/>
  <c r="G63" i="14"/>
  <c r="F63" i="14"/>
  <c r="G62" i="14"/>
  <c r="F62" i="14"/>
  <c r="G61" i="14"/>
  <c r="F61" i="14"/>
  <c r="G60" i="14"/>
  <c r="F60" i="14"/>
  <c r="G59" i="14"/>
  <c r="F59" i="14"/>
  <c r="G58" i="14"/>
  <c r="F58" i="14"/>
  <c r="G57" i="14"/>
  <c r="F57" i="14"/>
  <c r="G56" i="14"/>
  <c r="F56" i="14"/>
  <c r="G55" i="14"/>
  <c r="F55" i="14"/>
  <c r="G54" i="14"/>
  <c r="F54" i="14"/>
  <c r="G53" i="14"/>
  <c r="F53" i="14"/>
  <c r="G52" i="14"/>
  <c r="F52" i="14"/>
  <c r="G51" i="14"/>
  <c r="F51" i="14"/>
  <c r="G50" i="14"/>
  <c r="F50" i="14"/>
  <c r="G49" i="14"/>
  <c r="F49" i="14"/>
  <c r="G48" i="14"/>
  <c r="F48" i="14"/>
  <c r="G47" i="14"/>
  <c r="F47" i="14"/>
  <c r="G46" i="14"/>
  <c r="F46" i="14"/>
  <c r="M28" i="14"/>
  <c r="N28" i="14" s="1"/>
  <c r="H28" i="14"/>
  <c r="N27" i="14"/>
  <c r="M27" i="14"/>
  <c r="H27" i="14"/>
  <c r="M26" i="14"/>
  <c r="N26" i="14" s="1"/>
  <c r="H26" i="14"/>
  <c r="M25" i="14"/>
  <c r="N25" i="14" s="1"/>
  <c r="H25" i="14"/>
  <c r="N24" i="14"/>
  <c r="H24" i="14"/>
  <c r="G24" i="14"/>
  <c r="J20" i="14"/>
  <c r="J19" i="14"/>
  <c r="J18" i="14"/>
  <c r="J17" i="14"/>
  <c r="G88" i="13"/>
  <c r="F88" i="13"/>
  <c r="G68" i="13"/>
  <c r="F68" i="13"/>
  <c r="G67" i="13"/>
  <c r="F67" i="13"/>
  <c r="G66" i="13"/>
  <c r="F66" i="13"/>
  <c r="G65" i="13"/>
  <c r="F65" i="13"/>
  <c r="G64" i="13"/>
  <c r="F64" i="13"/>
  <c r="G63" i="13"/>
  <c r="F63" i="13"/>
  <c r="G62" i="13"/>
  <c r="F62" i="13"/>
  <c r="G61" i="13"/>
  <c r="F61" i="13"/>
  <c r="G60" i="13"/>
  <c r="F60" i="13"/>
  <c r="G59" i="13"/>
  <c r="F59" i="13"/>
  <c r="G58" i="13"/>
  <c r="F58" i="13"/>
  <c r="G57" i="13"/>
  <c r="F57" i="13"/>
  <c r="G56" i="13"/>
  <c r="F56" i="13"/>
  <c r="G55" i="13"/>
  <c r="F55" i="13"/>
  <c r="G54" i="13"/>
  <c r="F54" i="13"/>
  <c r="G53" i="13"/>
  <c r="F53" i="13"/>
  <c r="G52" i="13"/>
  <c r="F52" i="13"/>
  <c r="G51" i="13"/>
  <c r="F51" i="13"/>
  <c r="G50" i="13"/>
  <c r="F50" i="13"/>
  <c r="G49" i="13"/>
  <c r="F49" i="13"/>
  <c r="G48" i="13"/>
  <c r="F48" i="13"/>
  <c r="G47" i="13"/>
  <c r="F47" i="13"/>
  <c r="G46" i="13"/>
  <c r="F46" i="13"/>
  <c r="M28" i="13"/>
  <c r="N28" i="13" s="1"/>
  <c r="H28" i="13"/>
  <c r="M27" i="13"/>
  <c r="N27" i="13" s="1"/>
  <c r="H27" i="13"/>
  <c r="M26" i="13"/>
  <c r="N26" i="13" s="1"/>
  <c r="H26" i="13"/>
  <c r="M25" i="13"/>
  <c r="N25" i="13" s="1"/>
  <c r="H25" i="13"/>
  <c r="H24" i="13"/>
  <c r="G24" i="13"/>
  <c r="N24" i="13" s="1"/>
  <c r="J20" i="13"/>
  <c r="J19" i="13"/>
  <c r="J18" i="13"/>
  <c r="J17" i="13"/>
  <c r="G88" i="12"/>
  <c r="F88" i="12"/>
  <c r="G68" i="12"/>
  <c r="F68" i="12"/>
  <c r="G67" i="12"/>
  <c r="F67" i="12"/>
  <c r="G66" i="12"/>
  <c r="F66" i="12"/>
  <c r="G65" i="12"/>
  <c r="F65" i="12"/>
  <c r="G64" i="12"/>
  <c r="F64" i="12"/>
  <c r="G63" i="12"/>
  <c r="F63" i="12"/>
  <c r="G62" i="12"/>
  <c r="F62" i="12"/>
  <c r="G61" i="12"/>
  <c r="F61" i="12"/>
  <c r="G60" i="12"/>
  <c r="F60" i="12"/>
  <c r="G59" i="12"/>
  <c r="F59" i="12"/>
  <c r="G58" i="12"/>
  <c r="F58" i="12"/>
  <c r="G57" i="12"/>
  <c r="F57" i="12"/>
  <c r="G56" i="12"/>
  <c r="F56" i="12"/>
  <c r="G55" i="12"/>
  <c r="F55" i="12"/>
  <c r="G54" i="12"/>
  <c r="F54" i="12"/>
  <c r="G53" i="12"/>
  <c r="F53" i="12"/>
  <c r="G52" i="12"/>
  <c r="F52" i="12"/>
  <c r="G51" i="12"/>
  <c r="F51" i="12"/>
  <c r="G50" i="12"/>
  <c r="F50" i="12"/>
  <c r="G49" i="12"/>
  <c r="F49" i="12"/>
  <c r="G48" i="12"/>
  <c r="F48" i="12"/>
  <c r="G47" i="12"/>
  <c r="F47" i="12"/>
  <c r="G46" i="12"/>
  <c r="F46" i="12"/>
  <c r="M28" i="12"/>
  <c r="N28" i="12" s="1"/>
  <c r="H28" i="12"/>
  <c r="M27" i="12"/>
  <c r="N27" i="12" s="1"/>
  <c r="H27" i="12"/>
  <c r="M26" i="12"/>
  <c r="N26" i="12" s="1"/>
  <c r="H26" i="12"/>
  <c r="M25" i="12"/>
  <c r="N25" i="12" s="1"/>
  <c r="H25" i="12"/>
  <c r="G25" i="12"/>
  <c r="H24" i="12"/>
  <c r="G24" i="12"/>
  <c r="N24" i="12" s="1"/>
  <c r="J20" i="12"/>
  <c r="J19" i="12"/>
  <c r="J18" i="12"/>
  <c r="J17" i="12"/>
  <c r="F88" i="11"/>
  <c r="G68" i="11"/>
  <c r="F68" i="11"/>
  <c r="G67" i="11"/>
  <c r="F67" i="11"/>
  <c r="G66" i="11"/>
  <c r="F66" i="11"/>
  <c r="G65" i="11"/>
  <c r="F65" i="11"/>
  <c r="G64" i="11"/>
  <c r="F64" i="11"/>
  <c r="G63" i="11"/>
  <c r="F63" i="11"/>
  <c r="G62" i="11"/>
  <c r="F62" i="11"/>
  <c r="G61" i="11"/>
  <c r="F61" i="11"/>
  <c r="G60" i="11"/>
  <c r="F60" i="11"/>
  <c r="G59" i="11"/>
  <c r="F59" i="11"/>
  <c r="G58" i="11"/>
  <c r="F58" i="11"/>
  <c r="G57" i="11"/>
  <c r="F57" i="11"/>
  <c r="G56" i="11"/>
  <c r="F56" i="11"/>
  <c r="G55" i="11"/>
  <c r="F55" i="11"/>
  <c r="G54" i="11"/>
  <c r="F54" i="11"/>
  <c r="G53" i="11"/>
  <c r="F53" i="11"/>
  <c r="G52" i="11"/>
  <c r="F52" i="11"/>
  <c r="G51" i="11"/>
  <c r="F51" i="11"/>
  <c r="G50" i="11"/>
  <c r="F50" i="11"/>
  <c r="G49" i="11"/>
  <c r="F49" i="11"/>
  <c r="G48" i="11"/>
  <c r="F48" i="11"/>
  <c r="G47" i="11"/>
  <c r="F47" i="11"/>
  <c r="G46" i="11"/>
  <c r="F46" i="11"/>
  <c r="N28" i="11"/>
  <c r="M28" i="11"/>
  <c r="H28" i="11"/>
  <c r="M27" i="11"/>
  <c r="N27" i="11" s="1"/>
  <c r="H27" i="11"/>
  <c r="M26" i="11"/>
  <c r="N26" i="11" s="1"/>
  <c r="H26" i="11"/>
  <c r="M25" i="11"/>
  <c r="N25" i="11" s="1"/>
  <c r="H25" i="11"/>
  <c r="H24" i="11"/>
  <c r="G24" i="11"/>
  <c r="G25" i="11" s="1"/>
  <c r="J20" i="11"/>
  <c r="J19" i="11"/>
  <c r="J18" i="11"/>
  <c r="J17" i="11"/>
  <c r="G88" i="10"/>
  <c r="F88" i="10"/>
  <c r="G87" i="10"/>
  <c r="F87" i="10"/>
  <c r="G67" i="10"/>
  <c r="F67" i="10"/>
  <c r="G66" i="10"/>
  <c r="F66" i="10"/>
  <c r="G65" i="10"/>
  <c r="F65" i="10"/>
  <c r="G64" i="10"/>
  <c r="F64" i="10"/>
  <c r="G63" i="10"/>
  <c r="F63" i="10"/>
  <c r="G62" i="10"/>
  <c r="F62" i="10"/>
  <c r="G61" i="10"/>
  <c r="F61" i="10"/>
  <c r="G60" i="10"/>
  <c r="F60" i="10"/>
  <c r="G59" i="10"/>
  <c r="F59" i="10"/>
  <c r="G58" i="10"/>
  <c r="F58" i="10"/>
  <c r="G57" i="10"/>
  <c r="F57" i="10"/>
  <c r="G56" i="10"/>
  <c r="F56" i="10"/>
  <c r="G55" i="10"/>
  <c r="F55" i="10"/>
  <c r="G54" i="10"/>
  <c r="F54" i="10"/>
  <c r="G53" i="10"/>
  <c r="F53" i="10"/>
  <c r="G52" i="10"/>
  <c r="F52" i="10"/>
  <c r="G51" i="10"/>
  <c r="F51" i="10"/>
  <c r="G50" i="10"/>
  <c r="F50" i="10"/>
  <c r="G49" i="10"/>
  <c r="F49" i="10"/>
  <c r="G48" i="10"/>
  <c r="F48" i="10"/>
  <c r="G47" i="10"/>
  <c r="F47" i="10"/>
  <c r="G46" i="10"/>
  <c r="F46" i="10"/>
  <c r="M28" i="10"/>
  <c r="N28" i="10" s="1"/>
  <c r="H28" i="10"/>
  <c r="M27" i="10"/>
  <c r="N27" i="10" s="1"/>
  <c r="H27" i="10"/>
  <c r="M26" i="10"/>
  <c r="N26" i="10" s="1"/>
  <c r="H26" i="10"/>
  <c r="M25" i="10"/>
  <c r="N25" i="10" s="1"/>
  <c r="H25" i="10"/>
  <c r="H24" i="10"/>
  <c r="G24" i="10"/>
  <c r="J20" i="10"/>
  <c r="J19" i="10"/>
  <c r="J18" i="10"/>
  <c r="J17" i="10"/>
  <c r="G88" i="9"/>
  <c r="F88" i="9"/>
  <c r="G87" i="9"/>
  <c r="F87" i="9"/>
  <c r="G67" i="9"/>
  <c r="F67" i="9"/>
  <c r="G66" i="9"/>
  <c r="F66" i="9"/>
  <c r="G65" i="9"/>
  <c r="F65" i="9"/>
  <c r="G64" i="9"/>
  <c r="F64" i="9"/>
  <c r="G63" i="9"/>
  <c r="F63" i="9"/>
  <c r="G62" i="9"/>
  <c r="F62" i="9"/>
  <c r="G61" i="9"/>
  <c r="F61" i="9"/>
  <c r="G60" i="9"/>
  <c r="F60" i="9"/>
  <c r="G59" i="9"/>
  <c r="F59" i="9"/>
  <c r="G58" i="9"/>
  <c r="F58" i="9"/>
  <c r="G57" i="9"/>
  <c r="F57" i="9"/>
  <c r="G56" i="9"/>
  <c r="F56" i="9"/>
  <c r="G55" i="9"/>
  <c r="F55" i="9"/>
  <c r="G54" i="9"/>
  <c r="F54" i="9"/>
  <c r="G53" i="9"/>
  <c r="F53" i="9"/>
  <c r="G52" i="9"/>
  <c r="F52" i="9"/>
  <c r="G51" i="9"/>
  <c r="F51" i="9"/>
  <c r="G50" i="9"/>
  <c r="F50" i="9"/>
  <c r="G49" i="9"/>
  <c r="F49" i="9"/>
  <c r="G48" i="9"/>
  <c r="F48" i="9"/>
  <c r="G47" i="9"/>
  <c r="F47" i="9"/>
  <c r="G46" i="9"/>
  <c r="F46" i="9"/>
  <c r="M28" i="9"/>
  <c r="N28" i="9" s="1"/>
  <c r="H28" i="9"/>
  <c r="M27" i="9"/>
  <c r="N27" i="9" s="1"/>
  <c r="H27" i="9"/>
  <c r="M26" i="9"/>
  <c r="N26" i="9" s="1"/>
  <c r="H26" i="9"/>
  <c r="M25" i="9"/>
  <c r="N25" i="9" s="1"/>
  <c r="H25" i="9"/>
  <c r="H24" i="9"/>
  <c r="G24" i="9"/>
  <c r="N24" i="9" s="1"/>
  <c r="J20" i="9"/>
  <c r="J19" i="9"/>
  <c r="J18" i="9"/>
  <c r="J17" i="9"/>
  <c r="G67" i="8"/>
  <c r="F67" i="8"/>
  <c r="G66" i="8"/>
  <c r="F66" i="8"/>
  <c r="G65" i="8"/>
  <c r="F65" i="8"/>
  <c r="G64" i="8"/>
  <c r="F64" i="8"/>
  <c r="G63" i="8"/>
  <c r="F63" i="8"/>
  <c r="G62" i="8"/>
  <c r="F62" i="8"/>
  <c r="G61" i="8"/>
  <c r="F61" i="8"/>
  <c r="G60" i="8"/>
  <c r="F60" i="8"/>
  <c r="G59" i="8"/>
  <c r="F59" i="8"/>
  <c r="G58" i="8"/>
  <c r="F58" i="8"/>
  <c r="G57" i="8"/>
  <c r="F57" i="8"/>
  <c r="G56" i="8"/>
  <c r="F56" i="8"/>
  <c r="G55" i="8"/>
  <c r="F55" i="8"/>
  <c r="G54" i="8"/>
  <c r="F54" i="8"/>
  <c r="G53" i="8"/>
  <c r="F53" i="8"/>
  <c r="G52" i="8"/>
  <c r="F52" i="8"/>
  <c r="G51" i="8"/>
  <c r="F51" i="8"/>
  <c r="G50" i="8"/>
  <c r="F50" i="8"/>
  <c r="G49" i="8"/>
  <c r="F49" i="8"/>
  <c r="G48" i="8"/>
  <c r="F48" i="8"/>
  <c r="G47" i="8"/>
  <c r="F47" i="8"/>
  <c r="G46" i="8"/>
  <c r="F46" i="8"/>
  <c r="M28" i="8"/>
  <c r="N28" i="8" s="1"/>
  <c r="H28" i="8"/>
  <c r="M27" i="8"/>
  <c r="N27" i="8" s="1"/>
  <c r="H27" i="8"/>
  <c r="M26" i="8"/>
  <c r="N26" i="8" s="1"/>
  <c r="H26" i="8"/>
  <c r="M25" i="8"/>
  <c r="N25" i="8" s="1"/>
  <c r="H25" i="8"/>
  <c r="H24" i="8"/>
  <c r="G24" i="8"/>
  <c r="G26" i="8" s="1"/>
  <c r="J20" i="8"/>
  <c r="J19" i="8"/>
  <c r="J18" i="8"/>
  <c r="J17" i="8"/>
  <c r="G88" i="7"/>
  <c r="F88" i="7"/>
  <c r="G68" i="7"/>
  <c r="F68" i="7"/>
  <c r="G67" i="7"/>
  <c r="F67" i="7"/>
  <c r="G66" i="7"/>
  <c r="F66" i="7"/>
  <c r="G65" i="7"/>
  <c r="F65" i="7"/>
  <c r="G64" i="7"/>
  <c r="F64" i="7"/>
  <c r="G63" i="7"/>
  <c r="F63" i="7"/>
  <c r="G62" i="7"/>
  <c r="F62" i="7"/>
  <c r="G61" i="7"/>
  <c r="F61" i="7"/>
  <c r="G60" i="7"/>
  <c r="F60" i="7"/>
  <c r="G59" i="7"/>
  <c r="F59" i="7"/>
  <c r="G58" i="7"/>
  <c r="F58" i="7"/>
  <c r="G57" i="7"/>
  <c r="F57" i="7"/>
  <c r="G56" i="7"/>
  <c r="F56" i="7"/>
  <c r="G55" i="7"/>
  <c r="F55" i="7"/>
  <c r="G54" i="7"/>
  <c r="F54" i="7"/>
  <c r="G53" i="7"/>
  <c r="F53" i="7"/>
  <c r="G52" i="7"/>
  <c r="F52" i="7"/>
  <c r="G51" i="7"/>
  <c r="F51" i="7"/>
  <c r="G50" i="7"/>
  <c r="F50" i="7"/>
  <c r="G49" i="7"/>
  <c r="F49" i="7"/>
  <c r="G48" i="7"/>
  <c r="F48" i="7"/>
  <c r="G47" i="7"/>
  <c r="F47" i="7"/>
  <c r="G46" i="7"/>
  <c r="F46" i="7"/>
  <c r="M28" i="7"/>
  <c r="N28" i="7" s="1"/>
  <c r="H28" i="7"/>
  <c r="M27" i="7"/>
  <c r="N27" i="7" s="1"/>
  <c r="H27" i="7"/>
  <c r="M26" i="7"/>
  <c r="N26" i="7" s="1"/>
  <c r="H26" i="7"/>
  <c r="M25" i="7"/>
  <c r="N25" i="7" s="1"/>
  <c r="H25" i="7"/>
  <c r="H24" i="7"/>
  <c r="G24" i="7"/>
  <c r="G28" i="7" s="1"/>
  <c r="I28" i="7" s="1"/>
  <c r="J28" i="7" s="1"/>
  <c r="J20" i="7"/>
  <c r="J19" i="7"/>
  <c r="J18" i="7"/>
  <c r="J17" i="7"/>
  <c r="G88" i="6"/>
  <c r="F88" i="6"/>
  <c r="G87" i="6"/>
  <c r="F87" i="6"/>
  <c r="G86" i="6"/>
  <c r="F86" i="6"/>
  <c r="G85" i="6"/>
  <c r="F85" i="6"/>
  <c r="G84" i="6"/>
  <c r="F84" i="6"/>
  <c r="G83" i="6"/>
  <c r="F83" i="6"/>
  <c r="G82" i="6"/>
  <c r="F82" i="6"/>
  <c r="G81" i="6"/>
  <c r="F81" i="6"/>
  <c r="G80" i="6"/>
  <c r="F80" i="6"/>
  <c r="G79" i="6"/>
  <c r="F79" i="6"/>
  <c r="G78" i="6"/>
  <c r="F78" i="6"/>
  <c r="G77" i="6"/>
  <c r="F77" i="6"/>
  <c r="G76" i="6"/>
  <c r="F76" i="6"/>
  <c r="G75" i="6"/>
  <c r="F75" i="6"/>
  <c r="G74" i="6"/>
  <c r="F74" i="6"/>
  <c r="G73" i="6"/>
  <c r="F73" i="6"/>
  <c r="G72" i="6"/>
  <c r="F72" i="6"/>
  <c r="G71" i="6"/>
  <c r="F71" i="6"/>
  <c r="G70" i="6"/>
  <c r="F70" i="6"/>
  <c r="G69" i="6"/>
  <c r="F69" i="6"/>
  <c r="G49" i="6"/>
  <c r="F49" i="6"/>
  <c r="G48" i="6"/>
  <c r="F48" i="6"/>
  <c r="G47" i="6"/>
  <c r="F47" i="6"/>
  <c r="G46" i="6"/>
  <c r="F46" i="6"/>
  <c r="M28" i="6"/>
  <c r="N28" i="6" s="1"/>
  <c r="H28" i="6"/>
  <c r="M27" i="6"/>
  <c r="N27" i="6" s="1"/>
  <c r="H27" i="6"/>
  <c r="M26" i="6"/>
  <c r="N26" i="6" s="1"/>
  <c r="H26" i="6"/>
  <c r="N25" i="6"/>
  <c r="M25" i="6"/>
  <c r="H25" i="6"/>
  <c r="H24" i="6"/>
  <c r="J20" i="6"/>
  <c r="J19" i="6"/>
  <c r="J18" i="6"/>
  <c r="J17" i="6"/>
  <c r="G88" i="5"/>
  <c r="F88" i="5"/>
  <c r="G68" i="5"/>
  <c r="F68" i="5"/>
  <c r="G67" i="5"/>
  <c r="F67" i="5"/>
  <c r="G66" i="5"/>
  <c r="F66" i="5"/>
  <c r="G65" i="5"/>
  <c r="F65" i="5"/>
  <c r="G64" i="5"/>
  <c r="F64" i="5"/>
  <c r="G63" i="5"/>
  <c r="F63" i="5"/>
  <c r="G62" i="5"/>
  <c r="F62" i="5"/>
  <c r="G61" i="5"/>
  <c r="F61" i="5"/>
  <c r="G60" i="5"/>
  <c r="F60" i="5"/>
  <c r="G59" i="5"/>
  <c r="F59" i="5"/>
  <c r="G58" i="5"/>
  <c r="F58" i="5"/>
  <c r="G57" i="5"/>
  <c r="F57" i="5"/>
  <c r="G56" i="5"/>
  <c r="F56" i="5"/>
  <c r="G55" i="5"/>
  <c r="F55" i="5"/>
  <c r="G54" i="5"/>
  <c r="F54" i="5"/>
  <c r="G53" i="5"/>
  <c r="F53" i="5"/>
  <c r="G52" i="5"/>
  <c r="F52" i="5"/>
  <c r="G51" i="5"/>
  <c r="F51" i="5"/>
  <c r="G50" i="5"/>
  <c r="F50" i="5"/>
  <c r="G49" i="5"/>
  <c r="F49" i="5"/>
  <c r="G48" i="5"/>
  <c r="F48" i="5"/>
  <c r="G47" i="5"/>
  <c r="F47" i="5"/>
  <c r="G46" i="5"/>
  <c r="F46" i="5"/>
  <c r="M28" i="5"/>
  <c r="N28" i="5" s="1"/>
  <c r="H28" i="5"/>
  <c r="M27" i="5"/>
  <c r="N27" i="5" s="1"/>
  <c r="H27" i="5"/>
  <c r="M26" i="5"/>
  <c r="N26" i="5" s="1"/>
  <c r="H26" i="5"/>
  <c r="M25" i="5"/>
  <c r="N25" i="5" s="1"/>
  <c r="H25" i="5"/>
  <c r="H24" i="5"/>
  <c r="G24" i="5"/>
  <c r="G28" i="5" s="1"/>
  <c r="I28" i="5" s="1"/>
  <c r="J28" i="5" s="1"/>
  <c r="J20" i="5"/>
  <c r="J19" i="5"/>
  <c r="J18" i="5"/>
  <c r="J17" i="5"/>
  <c r="G88" i="4"/>
  <c r="F88" i="4"/>
  <c r="G68" i="4"/>
  <c r="F68" i="4"/>
  <c r="G67" i="4"/>
  <c r="F67" i="4"/>
  <c r="G66" i="4"/>
  <c r="F66" i="4"/>
  <c r="G65" i="4"/>
  <c r="F65" i="4"/>
  <c r="G64" i="4"/>
  <c r="F64" i="4"/>
  <c r="G63" i="4"/>
  <c r="F63" i="4"/>
  <c r="G62" i="4"/>
  <c r="F62" i="4"/>
  <c r="G61" i="4"/>
  <c r="F61" i="4"/>
  <c r="G60" i="4"/>
  <c r="F60" i="4"/>
  <c r="G59" i="4"/>
  <c r="F59" i="4"/>
  <c r="G58" i="4"/>
  <c r="F58" i="4"/>
  <c r="G57" i="4"/>
  <c r="F57" i="4"/>
  <c r="G56" i="4"/>
  <c r="F56" i="4"/>
  <c r="G55" i="4"/>
  <c r="F55" i="4"/>
  <c r="G54" i="4"/>
  <c r="F54" i="4"/>
  <c r="G53" i="4"/>
  <c r="F53" i="4"/>
  <c r="G52" i="4"/>
  <c r="F52" i="4"/>
  <c r="G51" i="4"/>
  <c r="F51" i="4"/>
  <c r="G50" i="4"/>
  <c r="F50" i="4"/>
  <c r="G49" i="4"/>
  <c r="F49" i="4"/>
  <c r="G48" i="4"/>
  <c r="F48" i="4"/>
  <c r="G47" i="4"/>
  <c r="F47" i="4"/>
  <c r="G46" i="4"/>
  <c r="F46" i="4"/>
  <c r="M28" i="4"/>
  <c r="N28" i="4" s="1"/>
  <c r="H28" i="4"/>
  <c r="M27" i="4"/>
  <c r="N27" i="4" s="1"/>
  <c r="H27" i="4"/>
  <c r="M26" i="4"/>
  <c r="N26" i="4" s="1"/>
  <c r="H26" i="4"/>
  <c r="M25" i="4"/>
  <c r="N25" i="4" s="1"/>
  <c r="H25" i="4"/>
  <c r="H24" i="4"/>
  <c r="G24" i="4"/>
  <c r="N24" i="4" s="1"/>
  <c r="J20" i="4"/>
  <c r="J19" i="4"/>
  <c r="J18" i="4"/>
  <c r="J17" i="4"/>
  <c r="G88" i="3"/>
  <c r="G68" i="3"/>
  <c r="G67" i="3"/>
  <c r="G66" i="3"/>
  <c r="G65" i="3"/>
  <c r="G64" i="3"/>
  <c r="G63" i="3"/>
  <c r="G62" i="3"/>
  <c r="G61" i="3"/>
  <c r="G60" i="3"/>
  <c r="G59" i="3"/>
  <c r="G58" i="3"/>
  <c r="G57" i="3"/>
  <c r="G56" i="3"/>
  <c r="G55" i="3"/>
  <c r="G54" i="3"/>
  <c r="G53" i="3"/>
  <c r="G52" i="3"/>
  <c r="G51" i="3"/>
  <c r="G50" i="3"/>
  <c r="G49" i="3"/>
  <c r="G48" i="3"/>
  <c r="G47" i="3"/>
  <c r="G46" i="3"/>
  <c r="F46" i="3"/>
  <c r="M28" i="3"/>
  <c r="N28" i="3" s="1"/>
  <c r="H28" i="3"/>
  <c r="M27" i="3"/>
  <c r="N27" i="3" s="1"/>
  <c r="H27" i="3"/>
  <c r="M26" i="3"/>
  <c r="N26" i="3" s="1"/>
  <c r="H26" i="3"/>
  <c r="M25" i="3"/>
  <c r="N25" i="3" s="1"/>
  <c r="H25" i="3"/>
  <c r="H24" i="3"/>
  <c r="G24" i="3"/>
  <c r="N24" i="3" s="1"/>
  <c r="J20" i="3"/>
  <c r="J19" i="3"/>
  <c r="J18" i="3"/>
  <c r="J17" i="3"/>
  <c r="G88" i="2"/>
  <c r="G68" i="2"/>
  <c r="G67" i="2"/>
  <c r="G66" i="2"/>
  <c r="G65" i="2"/>
  <c r="G64" i="2"/>
  <c r="G63" i="2"/>
  <c r="G62" i="2"/>
  <c r="G61" i="2"/>
  <c r="G60" i="2"/>
  <c r="G59" i="2"/>
  <c r="G58" i="2"/>
  <c r="G57" i="2"/>
  <c r="G56" i="2"/>
  <c r="G55" i="2"/>
  <c r="G54" i="2"/>
  <c r="G53" i="2"/>
  <c r="G52" i="2"/>
  <c r="G51" i="2"/>
  <c r="G50" i="2"/>
  <c r="G49" i="2"/>
  <c r="G48" i="2"/>
  <c r="G47" i="2"/>
  <c r="G46" i="2"/>
  <c r="F46" i="2"/>
  <c r="M28" i="2"/>
  <c r="N28" i="2" s="1"/>
  <c r="H28" i="2"/>
  <c r="M27" i="2"/>
  <c r="N27" i="2" s="1"/>
  <c r="H27" i="2"/>
  <c r="M26" i="2"/>
  <c r="N26" i="2" s="1"/>
  <c r="H26" i="2"/>
  <c r="M25" i="2"/>
  <c r="N25" i="2" s="1"/>
  <c r="H25" i="2"/>
  <c r="H24" i="2"/>
  <c r="G24" i="2"/>
  <c r="G28" i="2" s="1"/>
  <c r="I28" i="2" s="1"/>
  <c r="J28" i="2" s="1"/>
  <c r="J20" i="2"/>
  <c r="J19" i="2"/>
  <c r="J18" i="2"/>
  <c r="J17" i="2"/>
  <c r="M24" i="16" l="1"/>
  <c r="G25" i="16"/>
  <c r="H87" i="18"/>
  <c r="J87" i="18"/>
  <c r="G27" i="7"/>
  <c r="I27" i="7" s="1"/>
  <c r="J27" i="7" s="1"/>
  <c r="G26" i="4"/>
  <c r="G28" i="3"/>
  <c r="I28" i="3" s="1"/>
  <c r="J28" i="3" s="1"/>
  <c r="H51" i="7"/>
  <c r="G25" i="7"/>
  <c r="H54" i="7" s="1"/>
  <c r="H48" i="7"/>
  <c r="H60" i="7"/>
  <c r="H73" i="6"/>
  <c r="H47" i="6"/>
  <c r="H86" i="6"/>
  <c r="H75" i="6"/>
  <c r="H72" i="6"/>
  <c r="H84" i="6"/>
  <c r="H51" i="5"/>
  <c r="J67" i="5"/>
  <c r="M24" i="4"/>
  <c r="G25" i="4"/>
  <c r="H46" i="4" s="1"/>
  <c r="J63" i="4"/>
  <c r="G28" i="4"/>
  <c r="I28" i="4" s="1"/>
  <c r="J28" i="4" s="1"/>
  <c r="H52" i="4"/>
  <c r="G26" i="3"/>
  <c r="I26" i="3" s="1"/>
  <c r="J26" i="3" s="1"/>
  <c r="M24" i="3"/>
  <c r="G25" i="3"/>
  <c r="H46" i="20"/>
  <c r="J46" i="20"/>
  <c r="H54" i="20"/>
  <c r="J54" i="20"/>
  <c r="H66" i="20"/>
  <c r="J66" i="20"/>
  <c r="H50" i="20"/>
  <c r="J50" i="20"/>
  <c r="H58" i="20"/>
  <c r="J58" i="20"/>
  <c r="H62" i="20"/>
  <c r="J62" i="20"/>
  <c r="H47" i="20"/>
  <c r="J47" i="20"/>
  <c r="H51" i="20"/>
  <c r="J51" i="20"/>
  <c r="H55" i="20"/>
  <c r="J55" i="20"/>
  <c r="H59" i="20"/>
  <c r="J59" i="20"/>
  <c r="H63" i="20"/>
  <c r="J63" i="20"/>
  <c r="H67" i="20"/>
  <c r="J67" i="20"/>
  <c r="H48" i="20"/>
  <c r="J48" i="20"/>
  <c r="H52" i="20"/>
  <c r="J52" i="20"/>
  <c r="H56" i="20"/>
  <c r="J56" i="20"/>
  <c r="H60" i="20"/>
  <c r="J60" i="20"/>
  <c r="H64" i="20"/>
  <c r="J64" i="20"/>
  <c r="H68" i="20"/>
  <c r="J68" i="20"/>
  <c r="J84" i="20"/>
  <c r="J74" i="20"/>
  <c r="J83" i="20"/>
  <c r="H80" i="20"/>
  <c r="H77" i="20"/>
  <c r="J78" i="20"/>
  <c r="H82" i="20"/>
  <c r="H84" i="20"/>
  <c r="H74" i="20"/>
  <c r="H73" i="20"/>
  <c r="H78" i="20"/>
  <c r="J69" i="20"/>
  <c r="H79" i="20"/>
  <c r="H81" i="20"/>
  <c r="J72" i="20"/>
  <c r="J73" i="20"/>
  <c r="J82" i="20"/>
  <c r="J76" i="20"/>
  <c r="H71" i="20"/>
  <c r="J75" i="20"/>
  <c r="H75" i="20"/>
  <c r="J77" i="20"/>
  <c r="J86" i="20"/>
  <c r="H70" i="20"/>
  <c r="H86" i="20"/>
  <c r="H83" i="20"/>
  <c r="J80" i="20"/>
  <c r="H69" i="20"/>
  <c r="J85" i="20"/>
  <c r="H76" i="20"/>
  <c r="J79" i="20"/>
  <c r="J81" i="20"/>
  <c r="H72" i="20"/>
  <c r="H85" i="20"/>
  <c r="J71" i="20"/>
  <c r="J70" i="20"/>
  <c r="H49" i="20"/>
  <c r="J49" i="20"/>
  <c r="H53" i="20"/>
  <c r="J53" i="20"/>
  <c r="H57" i="20"/>
  <c r="J57" i="20"/>
  <c r="H61" i="20"/>
  <c r="J61" i="20"/>
  <c r="H65" i="20"/>
  <c r="J65" i="20"/>
  <c r="H88" i="20"/>
  <c r="J88" i="20"/>
  <c r="H67" i="18"/>
  <c r="J67" i="18"/>
  <c r="J72" i="18"/>
  <c r="J71" i="18"/>
  <c r="H84" i="18"/>
  <c r="H81" i="18"/>
  <c r="J78" i="18"/>
  <c r="J82" i="18"/>
  <c r="H79" i="18"/>
  <c r="J76" i="18"/>
  <c r="J79" i="18"/>
  <c r="H70" i="18"/>
  <c r="H86" i="18"/>
  <c r="H83" i="18"/>
  <c r="H78" i="18"/>
  <c r="J85" i="18"/>
  <c r="J75" i="18"/>
  <c r="J69" i="18"/>
  <c r="J80" i="18"/>
  <c r="H72" i="18"/>
  <c r="H69" i="18"/>
  <c r="H85" i="18"/>
  <c r="J81" i="18"/>
  <c r="H80" i="18"/>
  <c r="J84" i="18"/>
  <c r="J73" i="18"/>
  <c r="J70" i="18"/>
  <c r="H74" i="18"/>
  <c r="H71" i="18"/>
  <c r="J83" i="18"/>
  <c r="H82" i="18"/>
  <c r="J77" i="18"/>
  <c r="J74" i="18"/>
  <c r="H76" i="18"/>
  <c r="H73" i="18"/>
  <c r="H75" i="18"/>
  <c r="H77" i="18"/>
  <c r="J86" i="18"/>
  <c r="H46" i="18"/>
  <c r="J46" i="18"/>
  <c r="H50" i="18"/>
  <c r="J50" i="18"/>
  <c r="H54" i="18"/>
  <c r="J54" i="18"/>
  <c r="H58" i="18"/>
  <c r="J58" i="18"/>
  <c r="H62" i="18"/>
  <c r="J62" i="18"/>
  <c r="H66" i="18"/>
  <c r="J66" i="18"/>
  <c r="H55" i="18"/>
  <c r="J55" i="18"/>
  <c r="H51" i="18"/>
  <c r="J51" i="18"/>
  <c r="H63" i="18"/>
  <c r="J63" i="18"/>
  <c r="H48" i="18"/>
  <c r="J48" i="18"/>
  <c r="H68" i="18"/>
  <c r="J68" i="18"/>
  <c r="H52" i="18"/>
  <c r="J52" i="18" s="1"/>
  <c r="H56" i="18"/>
  <c r="J56" i="18"/>
  <c r="H60" i="18"/>
  <c r="J60" i="18"/>
  <c r="H64" i="18"/>
  <c r="J64" i="18"/>
  <c r="H47" i="18"/>
  <c r="J47" i="18" s="1"/>
  <c r="H59" i="18"/>
  <c r="J59" i="18"/>
  <c r="H49" i="18"/>
  <c r="J49" i="18"/>
  <c r="H53" i="18"/>
  <c r="J53" i="18" s="1"/>
  <c r="H57" i="18"/>
  <c r="J57" i="18"/>
  <c r="H61" i="18"/>
  <c r="J61" i="18"/>
  <c r="H65" i="18"/>
  <c r="J65" i="18"/>
  <c r="H88" i="18"/>
  <c r="J88" i="18"/>
  <c r="J84" i="17"/>
  <c r="J85" i="17"/>
  <c r="J83" i="17"/>
  <c r="H80" i="17"/>
  <c r="H77" i="17"/>
  <c r="H81" i="17"/>
  <c r="J80" i="17"/>
  <c r="H86" i="17"/>
  <c r="J69" i="17"/>
  <c r="H69" i="17"/>
  <c r="J72" i="17"/>
  <c r="J86" i="17"/>
  <c r="J87" i="17"/>
  <c r="H82" i="17"/>
  <c r="H79" i="17"/>
  <c r="H84" i="17"/>
  <c r="J74" i="17"/>
  <c r="H83" i="17"/>
  <c r="J82" i="17"/>
  <c r="J76" i="17"/>
  <c r="J70" i="17"/>
  <c r="J78" i="17"/>
  <c r="H70" i="17"/>
  <c r="H72" i="17"/>
  <c r="H85" i="17"/>
  <c r="J73" i="17"/>
  <c r="J71" i="17"/>
  <c r="H74" i="17"/>
  <c r="H71" i="17"/>
  <c r="J79" i="17"/>
  <c r="H75" i="17"/>
  <c r="J77" i="17"/>
  <c r="J75" i="17"/>
  <c r="H76" i="17"/>
  <c r="H73" i="17"/>
  <c r="J81" i="17"/>
  <c r="H78" i="17"/>
  <c r="H49" i="17"/>
  <c r="J49" i="17"/>
  <c r="H61" i="17"/>
  <c r="J61" i="17"/>
  <c r="H46" i="17"/>
  <c r="J46" i="17"/>
  <c r="H50" i="17"/>
  <c r="J50" i="17"/>
  <c r="H54" i="17"/>
  <c r="J54" i="17"/>
  <c r="H58" i="17"/>
  <c r="J58" i="17"/>
  <c r="H62" i="17"/>
  <c r="J62" i="17"/>
  <c r="H66" i="17"/>
  <c r="J66" i="17"/>
  <c r="H65" i="17"/>
  <c r="J65" i="17"/>
  <c r="H57" i="17"/>
  <c r="J57" i="17"/>
  <c r="G27" i="17"/>
  <c r="H47" i="17"/>
  <c r="J47" i="17"/>
  <c r="H51" i="17"/>
  <c r="J51" i="17"/>
  <c r="H55" i="17"/>
  <c r="J55" i="17"/>
  <c r="H59" i="17"/>
  <c r="J59" i="17"/>
  <c r="H63" i="17"/>
  <c r="J63" i="17"/>
  <c r="H67" i="17"/>
  <c r="J67" i="17"/>
  <c r="H53" i="17"/>
  <c r="J53" i="17"/>
  <c r="H88" i="17"/>
  <c r="J88" i="17"/>
  <c r="H48" i="17"/>
  <c r="J48" i="17"/>
  <c r="H52" i="17"/>
  <c r="J52" i="17"/>
  <c r="H56" i="17"/>
  <c r="J56" i="17"/>
  <c r="H60" i="17"/>
  <c r="J60" i="17"/>
  <c r="H64" i="17"/>
  <c r="J64" i="17"/>
  <c r="H68" i="17"/>
  <c r="J68" i="17"/>
  <c r="H47" i="16"/>
  <c r="J47" i="16"/>
  <c r="H59" i="16"/>
  <c r="J59" i="16"/>
  <c r="G27" i="16"/>
  <c r="H46" i="16"/>
  <c r="J46" i="16"/>
  <c r="H50" i="16"/>
  <c r="J50" i="16"/>
  <c r="H54" i="16"/>
  <c r="J54" i="16"/>
  <c r="H58" i="16"/>
  <c r="J58" i="16"/>
  <c r="H62" i="16"/>
  <c r="J62" i="16"/>
  <c r="H66" i="16"/>
  <c r="J66" i="16"/>
  <c r="I37" i="16"/>
  <c r="H76" i="16"/>
  <c r="H82" i="16"/>
  <c r="H80" i="16"/>
  <c r="H70" i="16"/>
  <c r="H86" i="16"/>
  <c r="H74" i="16"/>
  <c r="H84" i="16"/>
  <c r="H78" i="16"/>
  <c r="H72" i="16"/>
  <c r="J72" i="16"/>
  <c r="J78" i="16"/>
  <c r="J83" i="16"/>
  <c r="H81" i="16"/>
  <c r="J86" i="16"/>
  <c r="H85" i="16"/>
  <c r="J69" i="16"/>
  <c r="H71" i="16"/>
  <c r="J77" i="16"/>
  <c r="J76" i="16"/>
  <c r="J82" i="16"/>
  <c r="J87" i="16"/>
  <c r="H83" i="16"/>
  <c r="J80" i="16"/>
  <c r="H69" i="16"/>
  <c r="J84" i="16"/>
  <c r="H87" i="16"/>
  <c r="J81" i="16"/>
  <c r="H75" i="16"/>
  <c r="J70" i="16"/>
  <c r="J75" i="16"/>
  <c r="H77" i="16"/>
  <c r="J73" i="16"/>
  <c r="J74" i="16"/>
  <c r="J79" i="16"/>
  <c r="H79" i="16"/>
  <c r="J85" i="16"/>
  <c r="H73" i="16"/>
  <c r="J71" i="16"/>
  <c r="H55" i="16"/>
  <c r="J55" i="16"/>
  <c r="H51" i="16"/>
  <c r="J51" i="16"/>
  <c r="H67" i="16"/>
  <c r="J67" i="16"/>
  <c r="G28" i="16"/>
  <c r="I28" i="16" s="1"/>
  <c r="J28" i="16" s="1"/>
  <c r="H48" i="16"/>
  <c r="J48" i="16"/>
  <c r="H52" i="16"/>
  <c r="J52" i="16"/>
  <c r="H56" i="16"/>
  <c r="J56" i="16"/>
  <c r="H60" i="16"/>
  <c r="J60" i="16"/>
  <c r="H64" i="16"/>
  <c r="J64" i="16"/>
  <c r="H68" i="16"/>
  <c r="J68" i="16"/>
  <c r="H49" i="16"/>
  <c r="J49" i="16"/>
  <c r="H53" i="16"/>
  <c r="J53" i="16"/>
  <c r="H57" i="16"/>
  <c r="J57" i="16"/>
  <c r="H61" i="16"/>
  <c r="J61" i="16"/>
  <c r="H65" i="16"/>
  <c r="J65" i="16"/>
  <c r="H88" i="16"/>
  <c r="J88" i="16"/>
  <c r="H63" i="16"/>
  <c r="J63" i="16"/>
  <c r="G25" i="15"/>
  <c r="H46" i="15"/>
  <c r="J46" i="15"/>
  <c r="H50" i="15"/>
  <c r="J50" i="15"/>
  <c r="H54" i="15"/>
  <c r="J58" i="15"/>
  <c r="H62" i="15"/>
  <c r="J62" i="15"/>
  <c r="H66" i="15"/>
  <c r="J66" i="15"/>
  <c r="H65" i="15"/>
  <c r="J57" i="15"/>
  <c r="H47" i="15"/>
  <c r="J47" i="15"/>
  <c r="H51" i="15"/>
  <c r="J51" i="15"/>
  <c r="H55" i="15"/>
  <c r="H59" i="15"/>
  <c r="J59" i="15"/>
  <c r="H63" i="15"/>
  <c r="J63" i="15"/>
  <c r="H67" i="15"/>
  <c r="J67" i="15"/>
  <c r="H53" i="15"/>
  <c r="G28" i="15"/>
  <c r="I28" i="15" s="1"/>
  <c r="J28" i="15" s="1"/>
  <c r="H88" i="15"/>
  <c r="J88" i="15"/>
  <c r="I27" i="15"/>
  <c r="J27" i="15" s="1"/>
  <c r="G26" i="15"/>
  <c r="I26" i="15" s="1"/>
  <c r="J26" i="15" s="1"/>
  <c r="H48" i="15"/>
  <c r="J48" i="15"/>
  <c r="J52" i="15"/>
  <c r="H56" i="15"/>
  <c r="J56" i="15"/>
  <c r="H60" i="15"/>
  <c r="J60" i="15"/>
  <c r="H64" i="15"/>
  <c r="J64" i="15"/>
  <c r="H68" i="15"/>
  <c r="J68" i="15"/>
  <c r="H57" i="14"/>
  <c r="H46" i="14"/>
  <c r="J50" i="14"/>
  <c r="H54" i="14"/>
  <c r="H58" i="14"/>
  <c r="H62" i="14"/>
  <c r="J66" i="14"/>
  <c r="H88" i="14"/>
  <c r="H53" i="14"/>
  <c r="H65" i="14"/>
  <c r="J47" i="14"/>
  <c r="H51" i="14"/>
  <c r="H55" i="14"/>
  <c r="H59" i="14"/>
  <c r="J63" i="14"/>
  <c r="H67" i="14"/>
  <c r="H49" i="14"/>
  <c r="H61" i="14"/>
  <c r="J48" i="14"/>
  <c r="H52" i="14"/>
  <c r="H56" i="14"/>
  <c r="H60" i="14"/>
  <c r="J64" i="14"/>
  <c r="H68" i="14"/>
  <c r="H46" i="12"/>
  <c r="J46" i="12"/>
  <c r="H54" i="12"/>
  <c r="J54" i="12"/>
  <c r="H62" i="12"/>
  <c r="J62" i="12"/>
  <c r="H50" i="12"/>
  <c r="J50" i="12"/>
  <c r="H58" i="12"/>
  <c r="J58" i="12"/>
  <c r="H66" i="12"/>
  <c r="J66" i="12"/>
  <c r="H47" i="12"/>
  <c r="J47" i="12"/>
  <c r="H51" i="12"/>
  <c r="J51" i="12"/>
  <c r="H55" i="12"/>
  <c r="J55" i="12"/>
  <c r="H59" i="12"/>
  <c r="J59" i="12"/>
  <c r="H63" i="12"/>
  <c r="J63" i="12"/>
  <c r="H67" i="12"/>
  <c r="J67" i="12"/>
  <c r="H48" i="12"/>
  <c r="J48" i="12"/>
  <c r="H52" i="12"/>
  <c r="J52" i="12"/>
  <c r="H56" i="12"/>
  <c r="J56" i="12"/>
  <c r="H60" i="12"/>
  <c r="J60" i="12"/>
  <c r="H64" i="12"/>
  <c r="J64" i="12"/>
  <c r="H68" i="12"/>
  <c r="J68" i="12"/>
  <c r="I34" i="12"/>
  <c r="H84" i="12"/>
  <c r="H82" i="12"/>
  <c r="H80" i="12"/>
  <c r="H78" i="12"/>
  <c r="H76" i="12"/>
  <c r="H74" i="12"/>
  <c r="H70" i="12"/>
  <c r="H86" i="12"/>
  <c r="H72" i="12"/>
  <c r="J85" i="12"/>
  <c r="J83" i="12"/>
  <c r="J81" i="12"/>
  <c r="J79" i="12"/>
  <c r="J77" i="12"/>
  <c r="J75" i="12"/>
  <c r="J73" i="12"/>
  <c r="J71" i="12"/>
  <c r="J69" i="12"/>
  <c r="H69" i="12"/>
  <c r="J72" i="12"/>
  <c r="H83" i="12"/>
  <c r="J70" i="12"/>
  <c r="J76" i="12"/>
  <c r="H81" i="12"/>
  <c r="H79" i="12"/>
  <c r="H85" i="12"/>
  <c r="J74" i="12"/>
  <c r="H71" i="12"/>
  <c r="H75" i="12"/>
  <c r="H73" i="12"/>
  <c r="J78" i="12"/>
  <c r="J82" i="12"/>
  <c r="J80" i="12"/>
  <c r="J86" i="12"/>
  <c r="H77" i="12"/>
  <c r="J84" i="12"/>
  <c r="H49" i="12"/>
  <c r="J49" i="12"/>
  <c r="H53" i="12"/>
  <c r="J53" i="12"/>
  <c r="H57" i="12"/>
  <c r="J57" i="12"/>
  <c r="H61" i="12"/>
  <c r="J61" i="12"/>
  <c r="H65" i="12"/>
  <c r="J65" i="12"/>
  <c r="H88" i="12"/>
  <c r="J88" i="12"/>
  <c r="I37" i="12"/>
  <c r="J85" i="11"/>
  <c r="H87" i="11"/>
  <c r="H85" i="11"/>
  <c r="H83" i="11"/>
  <c r="H81" i="11"/>
  <c r="H79" i="11"/>
  <c r="H77" i="11"/>
  <c r="H75" i="11"/>
  <c r="H73" i="11"/>
  <c r="H69" i="11"/>
  <c r="H82" i="11"/>
  <c r="H84" i="11"/>
  <c r="H78" i="11"/>
  <c r="H74" i="11"/>
  <c r="H70" i="11"/>
  <c r="H86" i="11"/>
  <c r="H80" i="11"/>
  <c r="H76" i="11"/>
  <c r="H72" i="11"/>
  <c r="J87" i="11"/>
  <c r="J83" i="11"/>
  <c r="J81" i="11"/>
  <c r="J79" i="11"/>
  <c r="J77" i="11"/>
  <c r="J75" i="11"/>
  <c r="J73" i="11"/>
  <c r="J71" i="11"/>
  <c r="J69" i="11"/>
  <c r="H71" i="11"/>
  <c r="J72" i="11"/>
  <c r="J76" i="11"/>
  <c r="J80" i="11"/>
  <c r="J84" i="11"/>
  <c r="J78" i="11"/>
  <c r="J70" i="11"/>
  <c r="J74" i="11"/>
  <c r="J82" i="11"/>
  <c r="J86" i="11"/>
  <c r="H68" i="11"/>
  <c r="J68" i="11"/>
  <c r="H64" i="11"/>
  <c r="J64" i="11"/>
  <c r="H49" i="11"/>
  <c r="J49" i="11"/>
  <c r="H53" i="11"/>
  <c r="J53" i="11"/>
  <c r="H57" i="11"/>
  <c r="J57" i="11"/>
  <c r="H61" i="11"/>
  <c r="J61" i="11"/>
  <c r="H65" i="11"/>
  <c r="J65" i="11"/>
  <c r="H48" i="11"/>
  <c r="J48" i="11"/>
  <c r="H52" i="11"/>
  <c r="J52" i="11"/>
  <c r="H46" i="11"/>
  <c r="J46" i="11"/>
  <c r="H50" i="11"/>
  <c r="J50" i="11"/>
  <c r="H54" i="11"/>
  <c r="J54" i="11"/>
  <c r="H58" i="11"/>
  <c r="J58" i="11"/>
  <c r="H62" i="11"/>
  <c r="J62" i="11"/>
  <c r="H66" i="11"/>
  <c r="J66" i="11"/>
  <c r="H56" i="11"/>
  <c r="J56" i="11"/>
  <c r="H60" i="11"/>
  <c r="J60" i="11"/>
  <c r="H47" i="11"/>
  <c r="J47" i="11"/>
  <c r="H51" i="11"/>
  <c r="J51" i="11"/>
  <c r="H55" i="11"/>
  <c r="J55" i="11"/>
  <c r="H59" i="11"/>
  <c r="J59" i="11"/>
  <c r="H63" i="11"/>
  <c r="J63" i="11"/>
  <c r="H67" i="11"/>
  <c r="J67" i="11"/>
  <c r="G25" i="9"/>
  <c r="J82" i="9" s="1"/>
  <c r="G28" i="9"/>
  <c r="I28" i="9" s="1"/>
  <c r="J28" i="9" s="1"/>
  <c r="H55" i="9"/>
  <c r="M24" i="8"/>
  <c r="G27" i="5"/>
  <c r="I27" i="5" s="1"/>
  <c r="J27" i="5" s="1"/>
  <c r="G28" i="6"/>
  <c r="I28" i="6" s="1"/>
  <c r="J28" i="6" s="1"/>
  <c r="N24" i="6"/>
  <c r="G26" i="2"/>
  <c r="I26" i="2" s="1"/>
  <c r="J26" i="2" s="1"/>
  <c r="M24" i="5"/>
  <c r="G26" i="5"/>
  <c r="I26" i="5" s="1"/>
  <c r="J26" i="5" s="1"/>
  <c r="M24" i="6"/>
  <c r="G28" i="10"/>
  <c r="I28" i="10" s="1"/>
  <c r="J28" i="10" s="1"/>
  <c r="G25" i="10"/>
  <c r="J56" i="10" s="1"/>
  <c r="N24" i="10"/>
  <c r="M24" i="2"/>
  <c r="I35" i="3" a="1"/>
  <c r="I35" i="3" s="1"/>
  <c r="N24" i="2"/>
  <c r="N24" i="5"/>
  <c r="G25" i="6"/>
  <c r="H77" i="6" s="1"/>
  <c r="G27" i="10"/>
  <c r="G27" i="2"/>
  <c r="I27" i="2" s="1"/>
  <c r="J27" i="2" s="1"/>
  <c r="G25" i="2"/>
  <c r="J46" i="2" s="1"/>
  <c r="G27" i="3"/>
  <c r="I36" i="3" a="1"/>
  <c r="I36" i="3" s="1"/>
  <c r="G27" i="4"/>
  <c r="I27" i="4" s="1"/>
  <c r="J27" i="4" s="1"/>
  <c r="G25" i="5"/>
  <c r="H46" i="5" s="1"/>
  <c r="G27" i="6"/>
  <c r="M24" i="10"/>
  <c r="G28" i="8"/>
  <c r="I28" i="8" s="1"/>
  <c r="J28" i="8" s="1"/>
  <c r="G25" i="8"/>
  <c r="N24" i="8"/>
  <c r="G26" i="6"/>
  <c r="N24" i="7"/>
  <c r="G26" i="7"/>
  <c r="I26" i="7" s="1"/>
  <c r="J26" i="7" s="1"/>
  <c r="M24" i="7"/>
  <c r="G27" i="8"/>
  <c r="G26" i="10"/>
  <c r="I37" i="11"/>
  <c r="I36" i="11"/>
  <c r="I34" i="11"/>
  <c r="I35" i="11"/>
  <c r="G28" i="14"/>
  <c r="I28" i="14" s="1"/>
  <c r="J28" i="14" s="1"/>
  <c r="G25" i="14"/>
  <c r="J46" i="14" s="1"/>
  <c r="G26" i="14"/>
  <c r="M24" i="14"/>
  <c r="G27" i="14"/>
  <c r="G27" i="9"/>
  <c r="I36" i="12"/>
  <c r="I35" i="12"/>
  <c r="G28" i="11"/>
  <c r="I28" i="11" s="1"/>
  <c r="J28" i="11" s="1"/>
  <c r="G26" i="11"/>
  <c r="M24" i="11"/>
  <c r="M24" i="9"/>
  <c r="G26" i="9"/>
  <c r="G28" i="13"/>
  <c r="I28" i="13" s="1"/>
  <c r="J28" i="13" s="1"/>
  <c r="G25" i="13"/>
  <c r="G26" i="13"/>
  <c r="M24" i="13"/>
  <c r="G27" i="13"/>
  <c r="N24" i="11"/>
  <c r="G27" i="11"/>
  <c r="I37" i="18" a="1"/>
  <c r="I37" i="18" s="1"/>
  <c r="I36" i="15"/>
  <c r="I25" i="15"/>
  <c r="J25" i="15" s="1"/>
  <c r="G28" i="12"/>
  <c r="I28" i="12" s="1"/>
  <c r="J28" i="12" s="1"/>
  <c r="N24" i="17"/>
  <c r="G26" i="17"/>
  <c r="M24" i="17"/>
  <c r="G28" i="17"/>
  <c r="I28" i="17" s="1"/>
  <c r="J28" i="17" s="1"/>
  <c r="G27" i="12"/>
  <c r="I37" i="17"/>
  <c r="I36" i="17"/>
  <c r="I35" i="17"/>
  <c r="I34" i="17"/>
  <c r="I34" i="16"/>
  <c r="G28" i="19"/>
  <c r="I28" i="19" s="1"/>
  <c r="J28" i="19" s="1"/>
  <c r="G25" i="19"/>
  <c r="J46" i="19" s="1"/>
  <c r="N24" i="19"/>
  <c r="G26" i="19"/>
  <c r="M24" i="19"/>
  <c r="M24" i="12"/>
  <c r="G26" i="12"/>
  <c r="G26" i="16"/>
  <c r="I35" i="16"/>
  <c r="I36" i="16"/>
  <c r="I36" i="20" a="1"/>
  <c r="I36" i="20" s="1"/>
  <c r="I35" i="20" a="1"/>
  <c r="I35" i="20" s="1"/>
  <c r="I34" i="20" a="1"/>
  <c r="I34" i="20" s="1"/>
  <c r="G28" i="18"/>
  <c r="I28" i="18" s="1"/>
  <c r="J28" i="18" s="1"/>
  <c r="N24" i="18"/>
  <c r="G26" i="18"/>
  <c r="I26" i="18" s="1"/>
  <c r="J26" i="18" s="1"/>
  <c r="M24" i="18"/>
  <c r="G27" i="18"/>
  <c r="I27" i="18" s="1"/>
  <c r="J27" i="18" s="1"/>
  <c r="G28" i="20"/>
  <c r="I28" i="20" s="1"/>
  <c r="J28" i="20" s="1"/>
  <c r="G27" i="20"/>
  <c r="I27" i="20" s="1"/>
  <c r="J27" i="20" s="1"/>
  <c r="M24" i="20"/>
  <c r="G26" i="20"/>
  <c r="I36" i="18" l="1" a="1"/>
  <c r="I36" i="18" s="1"/>
  <c r="I34" i="18" a="1"/>
  <c r="I34" i="18" s="1"/>
  <c r="I35" i="18" a="1"/>
  <c r="I35" i="18" s="1"/>
  <c r="J57" i="13"/>
  <c r="J87" i="13"/>
  <c r="J63" i="7"/>
  <c r="H68" i="7"/>
  <c r="J64" i="7"/>
  <c r="I36" i="7"/>
  <c r="H52" i="7"/>
  <c r="J52" i="7" s="1"/>
  <c r="J68" i="7"/>
  <c r="J48" i="7"/>
  <c r="I35" i="7"/>
  <c r="I34" i="7"/>
  <c r="H64" i="7"/>
  <c r="H61" i="7"/>
  <c r="J54" i="7"/>
  <c r="H49" i="7"/>
  <c r="J49" i="7" s="1"/>
  <c r="I25" i="7"/>
  <c r="J25" i="7" s="1"/>
  <c r="J60" i="7"/>
  <c r="H67" i="7"/>
  <c r="J88" i="5"/>
  <c r="H66" i="5"/>
  <c r="H53" i="5"/>
  <c r="H62" i="5"/>
  <c r="J64" i="5"/>
  <c r="H48" i="5"/>
  <c r="J47" i="5"/>
  <c r="H68" i="5"/>
  <c r="H58" i="5"/>
  <c r="H50" i="5"/>
  <c r="H88" i="5"/>
  <c r="H64" i="5"/>
  <c r="H67" i="5"/>
  <c r="H61" i="5"/>
  <c r="H56" i="5"/>
  <c r="H59" i="5"/>
  <c r="H57" i="5"/>
  <c r="H52" i="5"/>
  <c r="H55" i="5"/>
  <c r="J53" i="5"/>
  <c r="J48" i="5"/>
  <c r="J51" i="5"/>
  <c r="H64" i="4"/>
  <c r="J65" i="4"/>
  <c r="J51" i="4"/>
  <c r="J62" i="4"/>
  <c r="J61" i="4"/>
  <c r="H60" i="4"/>
  <c r="J67" i="4"/>
  <c r="J47" i="4"/>
  <c r="H54" i="4"/>
  <c r="H61" i="4"/>
  <c r="J52" i="4"/>
  <c r="H67" i="4"/>
  <c r="H47" i="4"/>
  <c r="I36" i="4"/>
  <c r="J68" i="4"/>
  <c r="J48" i="4"/>
  <c r="H63" i="4"/>
  <c r="J46" i="4"/>
  <c r="I25" i="4"/>
  <c r="J25" i="4" s="1"/>
  <c r="H68" i="4"/>
  <c r="H48" i="4"/>
  <c r="J59" i="4"/>
  <c r="J66" i="4"/>
  <c r="H50" i="4"/>
  <c r="J50" i="4" s="1"/>
  <c r="J64" i="4"/>
  <c r="H55" i="4"/>
  <c r="H66" i="4"/>
  <c r="I35" i="4"/>
  <c r="J60" i="4"/>
  <c r="H53" i="4"/>
  <c r="J53" i="4" s="1"/>
  <c r="H51" i="4"/>
  <c r="H62" i="4"/>
  <c r="I27" i="3"/>
  <c r="J27" i="3" s="1"/>
  <c r="I37" i="7"/>
  <c r="J76" i="7"/>
  <c r="J78" i="7"/>
  <c r="J79" i="7"/>
  <c r="H80" i="7"/>
  <c r="H77" i="7"/>
  <c r="J80" i="7"/>
  <c r="J82" i="7"/>
  <c r="J83" i="7"/>
  <c r="H82" i="7"/>
  <c r="H79" i="7"/>
  <c r="J69" i="7"/>
  <c r="J86" i="7"/>
  <c r="J87" i="7"/>
  <c r="H84" i="7"/>
  <c r="H81" i="7"/>
  <c r="J72" i="7"/>
  <c r="H70" i="7"/>
  <c r="H86" i="7"/>
  <c r="H83" i="7"/>
  <c r="H85" i="7"/>
  <c r="J81" i="7"/>
  <c r="H71" i="7"/>
  <c r="J70" i="7"/>
  <c r="H73" i="7"/>
  <c r="H78" i="7"/>
  <c r="J73" i="7"/>
  <c r="H74" i="7"/>
  <c r="H76" i="7"/>
  <c r="J74" i="7"/>
  <c r="J85" i="7"/>
  <c r="J84" i="7"/>
  <c r="H72" i="7"/>
  <c r="H69" i="7"/>
  <c r="J77" i="7"/>
  <c r="H87" i="7"/>
  <c r="J71" i="7"/>
  <c r="J75" i="7"/>
  <c r="H75" i="7"/>
  <c r="H63" i="7"/>
  <c r="H47" i="7"/>
  <c r="J47" i="7" s="1"/>
  <c r="J66" i="7"/>
  <c r="J50" i="7"/>
  <c r="J65" i="7"/>
  <c r="J59" i="7"/>
  <c r="H66" i="7"/>
  <c r="H50" i="7"/>
  <c r="J56" i="7"/>
  <c r="H65" i="7"/>
  <c r="H59" i="7"/>
  <c r="H53" i="7"/>
  <c r="J53" i="7" s="1"/>
  <c r="J62" i="7"/>
  <c r="J46" i="7"/>
  <c r="H56" i="7"/>
  <c r="J61" i="7"/>
  <c r="J55" i="7"/>
  <c r="H62" i="7"/>
  <c r="H46" i="7"/>
  <c r="H55" i="7"/>
  <c r="J88" i="7"/>
  <c r="J58" i="7"/>
  <c r="J57" i="7"/>
  <c r="J67" i="7"/>
  <c r="J51" i="7"/>
  <c r="H88" i="7"/>
  <c r="H58" i="7"/>
  <c r="H57" i="7"/>
  <c r="H80" i="6"/>
  <c r="H71" i="6"/>
  <c r="H81" i="6"/>
  <c r="H76" i="6"/>
  <c r="H48" i="6"/>
  <c r="J67" i="6"/>
  <c r="J53" i="6"/>
  <c r="J51" i="6"/>
  <c r="J64" i="6"/>
  <c r="H61" i="6"/>
  <c r="H60" i="6"/>
  <c r="H50" i="6"/>
  <c r="J54" i="6"/>
  <c r="J62" i="6"/>
  <c r="J57" i="6"/>
  <c r="J55" i="6"/>
  <c r="J68" i="6"/>
  <c r="H63" i="6"/>
  <c r="H62" i="6"/>
  <c r="J63" i="6"/>
  <c r="H67" i="6"/>
  <c r="H52" i="6"/>
  <c r="J52" i="6"/>
  <c r="H54" i="6"/>
  <c r="H57" i="6"/>
  <c r="J66" i="6"/>
  <c r="J65" i="6"/>
  <c r="J59" i="6"/>
  <c r="J61" i="6"/>
  <c r="H65" i="6"/>
  <c r="H64" i="6"/>
  <c r="H51" i="6"/>
  <c r="H66" i="6"/>
  <c r="H53" i="6"/>
  <c r="H68" i="6"/>
  <c r="J58" i="6"/>
  <c r="J56" i="6"/>
  <c r="H59" i="6"/>
  <c r="H58" i="6"/>
  <c r="J50" i="6"/>
  <c r="H55" i="6"/>
  <c r="H56" i="6"/>
  <c r="J60" i="6"/>
  <c r="H49" i="6"/>
  <c r="H82" i="6"/>
  <c r="H46" i="6"/>
  <c r="H87" i="6"/>
  <c r="H78" i="6"/>
  <c r="J46" i="6"/>
  <c r="H83" i="6"/>
  <c r="H74" i="6"/>
  <c r="H85" i="6"/>
  <c r="H88" i="6"/>
  <c r="H79" i="6"/>
  <c r="H70" i="6"/>
  <c r="H69" i="6"/>
  <c r="J65" i="5"/>
  <c r="J49" i="5"/>
  <c r="J60" i="5"/>
  <c r="J54" i="5"/>
  <c r="J63" i="5"/>
  <c r="H76" i="5"/>
  <c r="H70" i="5"/>
  <c r="H82" i="5"/>
  <c r="H80" i="5"/>
  <c r="H84" i="5"/>
  <c r="H72" i="5"/>
  <c r="H86" i="5"/>
  <c r="H74" i="5"/>
  <c r="H78" i="5"/>
  <c r="J69" i="5"/>
  <c r="J74" i="5"/>
  <c r="J87" i="5"/>
  <c r="H81" i="5"/>
  <c r="J73" i="5"/>
  <c r="J78" i="5"/>
  <c r="J76" i="5"/>
  <c r="H83" i="5"/>
  <c r="J72" i="5"/>
  <c r="J77" i="5"/>
  <c r="J82" i="5"/>
  <c r="H69" i="5"/>
  <c r="H85" i="5"/>
  <c r="H73" i="5"/>
  <c r="J84" i="5"/>
  <c r="J79" i="5"/>
  <c r="J70" i="5"/>
  <c r="J81" i="5"/>
  <c r="J86" i="5"/>
  <c r="H71" i="5"/>
  <c r="H87" i="5"/>
  <c r="J71" i="5"/>
  <c r="J75" i="5"/>
  <c r="H75" i="5"/>
  <c r="H77" i="5"/>
  <c r="J83" i="5"/>
  <c r="H79" i="5"/>
  <c r="J85" i="5"/>
  <c r="J80" i="5"/>
  <c r="H65" i="5"/>
  <c r="H49" i="5"/>
  <c r="H60" i="5"/>
  <c r="H54" i="5"/>
  <c r="H63" i="5"/>
  <c r="H47" i="5"/>
  <c r="J61" i="5"/>
  <c r="J62" i="5"/>
  <c r="J56" i="5"/>
  <c r="J46" i="5"/>
  <c r="J59" i="5"/>
  <c r="J66" i="5"/>
  <c r="J57" i="5"/>
  <c r="J68" i="5"/>
  <c r="J52" i="5"/>
  <c r="J58" i="5"/>
  <c r="J55" i="5"/>
  <c r="J50" i="5"/>
  <c r="I37" i="4"/>
  <c r="J87" i="4"/>
  <c r="J85" i="4"/>
  <c r="J83" i="4"/>
  <c r="J81" i="4"/>
  <c r="J79" i="4"/>
  <c r="J77" i="4"/>
  <c r="J75" i="4"/>
  <c r="J73" i="4"/>
  <c r="J71" i="4"/>
  <c r="J69" i="4"/>
  <c r="H87" i="4"/>
  <c r="H85" i="4"/>
  <c r="H83" i="4"/>
  <c r="H81" i="4"/>
  <c r="H79" i="4"/>
  <c r="H77" i="4"/>
  <c r="H75" i="4"/>
  <c r="H73" i="4"/>
  <c r="H71" i="4"/>
  <c r="H69" i="4"/>
  <c r="J84" i="4"/>
  <c r="H70" i="4"/>
  <c r="H86" i="4"/>
  <c r="H72" i="4"/>
  <c r="J74" i="4"/>
  <c r="J86" i="4"/>
  <c r="J72" i="4"/>
  <c r="J76" i="4"/>
  <c r="H76" i="4"/>
  <c r="H80" i="4"/>
  <c r="H84" i="4"/>
  <c r="J70" i="4"/>
  <c r="H74" i="4"/>
  <c r="J82" i="4"/>
  <c r="J80" i="4"/>
  <c r="J78" i="4"/>
  <c r="H78" i="4"/>
  <c r="H82" i="4"/>
  <c r="I34" i="4"/>
  <c r="J58" i="4"/>
  <c r="J88" i="4"/>
  <c r="J56" i="4"/>
  <c r="H65" i="4"/>
  <c r="H59" i="4"/>
  <c r="J57" i="4"/>
  <c r="H58" i="4"/>
  <c r="H88" i="4"/>
  <c r="H49" i="4"/>
  <c r="J49" i="4" s="1"/>
  <c r="H56" i="4"/>
  <c r="J55" i="4"/>
  <c r="H57" i="4"/>
  <c r="J54" i="4"/>
  <c r="I26" i="4"/>
  <c r="J26" i="4" s="1"/>
  <c r="I37" i="3" a="1"/>
  <c r="I37" i="3" s="1"/>
  <c r="H47" i="3"/>
  <c r="J80" i="3"/>
  <c r="H63" i="3"/>
  <c r="J84" i="3"/>
  <c r="H55" i="3"/>
  <c r="H66" i="3"/>
  <c r="H58" i="3"/>
  <c r="H50" i="3"/>
  <c r="J50" i="3" s="1"/>
  <c r="H84" i="3"/>
  <c r="J81" i="3"/>
  <c r="J76" i="3"/>
  <c r="H52" i="3"/>
  <c r="J69" i="3"/>
  <c r="H78" i="3"/>
  <c r="H79" i="3"/>
  <c r="H83" i="3"/>
  <c r="J83" i="3"/>
  <c r="H88" i="3"/>
  <c r="H68" i="3"/>
  <c r="H48" i="3"/>
  <c r="H57" i="3"/>
  <c r="H62" i="3"/>
  <c r="J73" i="3"/>
  <c r="J71" i="3"/>
  <c r="H67" i="3"/>
  <c r="H82" i="3"/>
  <c r="H81" i="3"/>
  <c r="J77" i="3"/>
  <c r="J85" i="3"/>
  <c r="H54" i="3"/>
  <c r="H61" i="3"/>
  <c r="J75" i="3"/>
  <c r="H59" i="3"/>
  <c r="H86" i="3"/>
  <c r="H70" i="3"/>
  <c r="J78" i="3"/>
  <c r="H73" i="3"/>
  <c r="J72" i="3"/>
  <c r="H75" i="3"/>
  <c r="J86" i="3"/>
  <c r="H76" i="3"/>
  <c r="H80" i="3"/>
  <c r="J70" i="3"/>
  <c r="H53" i="3"/>
  <c r="J79" i="3"/>
  <c r="H51" i="3"/>
  <c r="H69" i="3"/>
  <c r="H85" i="3"/>
  <c r="J74" i="3"/>
  <c r="H71" i="3"/>
  <c r="H49" i="3"/>
  <c r="J87" i="3"/>
  <c r="H64" i="3"/>
  <c r="H60" i="3"/>
  <c r="H65" i="3"/>
  <c r="H87" i="3"/>
  <c r="H72" i="3"/>
  <c r="J82" i="3"/>
  <c r="H74" i="3"/>
  <c r="H56" i="3"/>
  <c r="H77" i="3"/>
  <c r="J52" i="3"/>
  <c r="J55" i="3"/>
  <c r="J63" i="3"/>
  <c r="J56" i="3"/>
  <c r="J64" i="3"/>
  <c r="J48" i="3"/>
  <c r="J65" i="3"/>
  <c r="J47" i="3"/>
  <c r="J57" i="3"/>
  <c r="J62" i="3"/>
  <c r="J49" i="3"/>
  <c r="J58" i="3"/>
  <c r="J66" i="3"/>
  <c r="J60" i="3"/>
  <c r="J53" i="3"/>
  <c r="J88" i="3"/>
  <c r="J54" i="3"/>
  <c r="J59" i="3"/>
  <c r="J67" i="3"/>
  <c r="J51" i="3"/>
  <c r="J68" i="3"/>
  <c r="J61" i="3"/>
  <c r="I34" i="3" a="1"/>
  <c r="I34" i="3" s="1"/>
  <c r="I25" i="3"/>
  <c r="J25" i="3" s="1"/>
  <c r="H46" i="3"/>
  <c r="J46" i="3"/>
  <c r="H46" i="2"/>
  <c r="J85" i="2"/>
  <c r="J73" i="2"/>
  <c r="J83" i="2"/>
  <c r="J77" i="2"/>
  <c r="J69" i="2"/>
  <c r="J79" i="2"/>
  <c r="J71" i="2"/>
  <c r="J87" i="2"/>
  <c r="J75" i="2"/>
  <c r="J81" i="2"/>
  <c r="J84" i="2"/>
  <c r="J72" i="2"/>
  <c r="J70" i="2"/>
  <c r="H83" i="2"/>
  <c r="H82" i="2"/>
  <c r="H87" i="2"/>
  <c r="H84" i="2"/>
  <c r="J80" i="2"/>
  <c r="H70" i="2"/>
  <c r="H69" i="2"/>
  <c r="H74" i="2"/>
  <c r="H77" i="2"/>
  <c r="H81" i="2"/>
  <c r="H80" i="2"/>
  <c r="J76" i="2"/>
  <c r="J74" i="2"/>
  <c r="H86" i="2"/>
  <c r="J82" i="2"/>
  <c r="J86" i="2"/>
  <c r="H71" i="2"/>
  <c r="H76" i="2"/>
  <c r="H75" i="2"/>
  <c r="H78" i="2"/>
  <c r="J78" i="2"/>
  <c r="H85" i="2"/>
  <c r="H72" i="2"/>
  <c r="H73" i="2"/>
  <c r="H79" i="2"/>
  <c r="I26" i="20"/>
  <c r="J26" i="20" s="1"/>
  <c r="H51" i="19"/>
  <c r="J50" i="19"/>
  <c r="J57" i="19"/>
  <c r="J66" i="19"/>
  <c r="J56" i="19"/>
  <c r="J63" i="19"/>
  <c r="J47" i="19"/>
  <c r="J58" i="19"/>
  <c r="H61" i="19"/>
  <c r="H50" i="19"/>
  <c r="H57" i="19"/>
  <c r="H66" i="19"/>
  <c r="H56" i="19"/>
  <c r="H63" i="19"/>
  <c r="H47" i="19"/>
  <c r="J54" i="19"/>
  <c r="H54" i="19"/>
  <c r="J88" i="19"/>
  <c r="J53" i="19"/>
  <c r="J68" i="19"/>
  <c r="J52" i="19"/>
  <c r="J59" i="19"/>
  <c r="J62" i="19"/>
  <c r="J61" i="19"/>
  <c r="J51" i="19"/>
  <c r="H67" i="19"/>
  <c r="H88" i="19"/>
  <c r="H53" i="19"/>
  <c r="H68" i="19"/>
  <c r="H52" i="19"/>
  <c r="H59" i="19"/>
  <c r="H62" i="19"/>
  <c r="J67" i="19"/>
  <c r="H58" i="19"/>
  <c r="J65" i="19"/>
  <c r="J49" i="19"/>
  <c r="J64" i="19"/>
  <c r="J48" i="19"/>
  <c r="J55" i="19"/>
  <c r="J85" i="19"/>
  <c r="J83" i="19"/>
  <c r="J81" i="19"/>
  <c r="H85" i="19"/>
  <c r="H83" i="19"/>
  <c r="H81" i="19"/>
  <c r="J84" i="19"/>
  <c r="J82" i="19"/>
  <c r="H72" i="19"/>
  <c r="H69" i="19"/>
  <c r="H78" i="19"/>
  <c r="J75" i="19"/>
  <c r="J79" i="19"/>
  <c r="J74" i="19"/>
  <c r="J78" i="19"/>
  <c r="J69" i="19"/>
  <c r="J86" i="19"/>
  <c r="H74" i="19"/>
  <c r="H71" i="19"/>
  <c r="H75" i="19"/>
  <c r="H80" i="19"/>
  <c r="J70" i="19"/>
  <c r="H84" i="19"/>
  <c r="J73" i="19"/>
  <c r="J80" i="19"/>
  <c r="H76" i="19"/>
  <c r="H73" i="19"/>
  <c r="J71" i="19"/>
  <c r="J72" i="19"/>
  <c r="H77" i="19"/>
  <c r="H79" i="19"/>
  <c r="J76" i="19"/>
  <c r="H70" i="19"/>
  <c r="J77" i="19"/>
  <c r="H82" i="19"/>
  <c r="H86" i="19"/>
  <c r="J60" i="19"/>
  <c r="H60" i="19"/>
  <c r="H65" i="19"/>
  <c r="H49" i="19"/>
  <c r="H64" i="19"/>
  <c r="H48" i="19"/>
  <c r="H55" i="19"/>
  <c r="H46" i="19"/>
  <c r="I26" i="17"/>
  <c r="J26" i="17" s="1"/>
  <c r="I27" i="17"/>
  <c r="J27" i="17" s="1"/>
  <c r="I25" i="17"/>
  <c r="J25" i="17" s="1"/>
  <c r="I26" i="16"/>
  <c r="J26" i="16" s="1"/>
  <c r="I27" i="16"/>
  <c r="J27" i="16" s="1"/>
  <c r="I25" i="16"/>
  <c r="J25" i="16" s="1"/>
  <c r="I35" i="15"/>
  <c r="J69" i="15"/>
  <c r="J78" i="15"/>
  <c r="J83" i="15"/>
  <c r="H80" i="15"/>
  <c r="H77" i="15"/>
  <c r="H81" i="15"/>
  <c r="H86" i="15"/>
  <c r="H71" i="15"/>
  <c r="H76" i="15"/>
  <c r="H78" i="15"/>
  <c r="J73" i="15"/>
  <c r="J82" i="15"/>
  <c r="H82" i="15"/>
  <c r="H79" i="15"/>
  <c r="H84" i="15"/>
  <c r="H83" i="15"/>
  <c r="H74" i="15"/>
  <c r="J74" i="15"/>
  <c r="J77" i="15"/>
  <c r="J86" i="15"/>
  <c r="J80" i="15"/>
  <c r="H85" i="15"/>
  <c r="J70" i="15"/>
  <c r="J81" i="15"/>
  <c r="J72" i="15"/>
  <c r="H70" i="15"/>
  <c r="H73" i="15"/>
  <c r="J85" i="15"/>
  <c r="J76" i="15"/>
  <c r="H72" i="15"/>
  <c r="H69" i="15"/>
  <c r="J75" i="15"/>
  <c r="H75" i="15"/>
  <c r="J84" i="15"/>
  <c r="J71" i="15"/>
  <c r="J79" i="15"/>
  <c r="I34" i="15"/>
  <c r="I37" i="15"/>
  <c r="H57" i="15"/>
  <c r="H58" i="15"/>
  <c r="J61" i="15"/>
  <c r="H52" i="15"/>
  <c r="J53" i="15"/>
  <c r="J55" i="15"/>
  <c r="J65" i="15"/>
  <c r="J54" i="15"/>
  <c r="H61" i="15"/>
  <c r="J49" i="15"/>
  <c r="H49" i="15"/>
  <c r="J68" i="14"/>
  <c r="J52" i="14"/>
  <c r="J67" i="14"/>
  <c r="J51" i="14"/>
  <c r="J88" i="14"/>
  <c r="J54" i="14"/>
  <c r="I27" i="14"/>
  <c r="J27" i="14" s="1"/>
  <c r="H64" i="14"/>
  <c r="H48" i="14"/>
  <c r="H63" i="14"/>
  <c r="H47" i="14"/>
  <c r="H66" i="14"/>
  <c r="H50" i="14"/>
  <c r="J60" i="14"/>
  <c r="J61" i="14"/>
  <c r="J59" i="14"/>
  <c r="J65" i="14"/>
  <c r="J62" i="14"/>
  <c r="J81" i="14"/>
  <c r="J79" i="14"/>
  <c r="J77" i="14"/>
  <c r="J75" i="14"/>
  <c r="J73" i="14"/>
  <c r="J69" i="14"/>
  <c r="J84" i="14"/>
  <c r="J74" i="14"/>
  <c r="H79" i="14"/>
  <c r="H80" i="14"/>
  <c r="H72" i="14"/>
  <c r="H83" i="14"/>
  <c r="H85" i="14"/>
  <c r="H75" i="14"/>
  <c r="H69" i="14"/>
  <c r="J78" i="14"/>
  <c r="J83" i="14"/>
  <c r="H82" i="14"/>
  <c r="H71" i="14"/>
  <c r="J70" i="14"/>
  <c r="H73" i="14"/>
  <c r="J82" i="14"/>
  <c r="H84" i="14"/>
  <c r="H81" i="14"/>
  <c r="J72" i="14"/>
  <c r="H77" i="14"/>
  <c r="J86" i="14"/>
  <c r="H70" i="14"/>
  <c r="H86" i="14"/>
  <c r="J76" i="14"/>
  <c r="H76" i="14"/>
  <c r="H78" i="14"/>
  <c r="J85" i="14"/>
  <c r="J80" i="14"/>
  <c r="H74" i="14"/>
  <c r="J71" i="14"/>
  <c r="J56" i="14"/>
  <c r="J49" i="14"/>
  <c r="J55" i="14"/>
  <c r="J53" i="14"/>
  <c r="J58" i="14"/>
  <c r="J57" i="14"/>
  <c r="H68" i="13"/>
  <c r="H61" i="13"/>
  <c r="J64" i="13"/>
  <c r="J46" i="13"/>
  <c r="J55" i="13"/>
  <c r="J54" i="13"/>
  <c r="J69" i="13"/>
  <c r="J78" i="13"/>
  <c r="J83" i="13"/>
  <c r="J76" i="13"/>
  <c r="H77" i="13"/>
  <c r="H79" i="13"/>
  <c r="H84" i="13"/>
  <c r="J71" i="13"/>
  <c r="J70" i="13"/>
  <c r="J72" i="13"/>
  <c r="J73" i="13"/>
  <c r="H82" i="13"/>
  <c r="J80" i="13"/>
  <c r="H74" i="13"/>
  <c r="H71" i="13"/>
  <c r="J75" i="13"/>
  <c r="H75" i="13"/>
  <c r="J77" i="13"/>
  <c r="J86" i="13"/>
  <c r="H72" i="13"/>
  <c r="J82" i="13"/>
  <c r="H81" i="13"/>
  <c r="H70" i="13"/>
  <c r="J84" i="13"/>
  <c r="H69" i="13"/>
  <c r="H78" i="13"/>
  <c r="H73" i="13"/>
  <c r="J81" i="13"/>
  <c r="H76" i="13"/>
  <c r="H83" i="13"/>
  <c r="H80" i="13"/>
  <c r="H86" i="13"/>
  <c r="J79" i="13"/>
  <c r="J85" i="13"/>
  <c r="H85" i="13"/>
  <c r="H87" i="13"/>
  <c r="J74" i="13"/>
  <c r="J61" i="13"/>
  <c r="H66" i="13"/>
  <c r="H64" i="13"/>
  <c r="H46" i="13"/>
  <c r="H55" i="13"/>
  <c r="H54" i="13"/>
  <c r="H57" i="13"/>
  <c r="J66" i="13"/>
  <c r="H59" i="13"/>
  <c r="J60" i="13"/>
  <c r="J62" i="13"/>
  <c r="J67" i="13"/>
  <c r="J51" i="13"/>
  <c r="J88" i="13"/>
  <c r="I27" i="13"/>
  <c r="J27" i="13" s="1"/>
  <c r="H60" i="13"/>
  <c r="H62" i="13"/>
  <c r="H67" i="13"/>
  <c r="H51" i="13"/>
  <c r="H88" i="13"/>
  <c r="J59" i="13"/>
  <c r="J56" i="13"/>
  <c r="J58" i="13"/>
  <c r="J63" i="13"/>
  <c r="J65" i="13"/>
  <c r="J68" i="13"/>
  <c r="H56" i="13"/>
  <c r="H58" i="13"/>
  <c r="H63" i="13"/>
  <c r="H65" i="13"/>
  <c r="I27" i="12"/>
  <c r="J27" i="12" s="1"/>
  <c r="I26" i="12"/>
  <c r="J26" i="12" s="1"/>
  <c r="I26" i="11"/>
  <c r="J26" i="11" s="1"/>
  <c r="I27" i="11"/>
  <c r="J27" i="11" s="1"/>
  <c r="I25" i="11"/>
  <c r="J25" i="11" s="1"/>
  <c r="J87" i="10"/>
  <c r="H86" i="10"/>
  <c r="J86" i="10"/>
  <c r="J62" i="10"/>
  <c r="J54" i="10"/>
  <c r="J60" i="10"/>
  <c r="H50" i="10"/>
  <c r="J50" i="10" s="1"/>
  <c r="J63" i="10"/>
  <c r="J46" i="10"/>
  <c r="J55" i="10"/>
  <c r="H65" i="10"/>
  <c r="H55" i="10"/>
  <c r="H51" i="10"/>
  <c r="J48" i="10"/>
  <c r="J88" i="10"/>
  <c r="H60" i="10"/>
  <c r="H56" i="10"/>
  <c r="J61" i="10"/>
  <c r="H67" i="10"/>
  <c r="H66" i="10"/>
  <c r="H54" i="10"/>
  <c r="H88" i="10"/>
  <c r="H53" i="10"/>
  <c r="J53" i="10" s="1"/>
  <c r="J67" i="10"/>
  <c r="J51" i="10"/>
  <c r="J66" i="10"/>
  <c r="J65" i="10"/>
  <c r="H49" i="10"/>
  <c r="J49" i="10" s="1"/>
  <c r="H63" i="10"/>
  <c r="H47" i="10"/>
  <c r="J47" i="10" s="1"/>
  <c r="H62" i="10"/>
  <c r="H46" i="10"/>
  <c r="H61" i="10"/>
  <c r="H87" i="10"/>
  <c r="J59" i="10"/>
  <c r="J64" i="10"/>
  <c r="J58" i="10"/>
  <c r="J52" i="10"/>
  <c r="J57" i="10"/>
  <c r="J70" i="10"/>
  <c r="J68" i="10"/>
  <c r="J85" i="10"/>
  <c r="H80" i="10"/>
  <c r="H79" i="10"/>
  <c r="H81" i="10"/>
  <c r="J78" i="10"/>
  <c r="H68" i="10"/>
  <c r="J71" i="10"/>
  <c r="H71" i="10"/>
  <c r="H74" i="10"/>
  <c r="J77" i="10"/>
  <c r="H78" i="10"/>
  <c r="J74" i="10"/>
  <c r="J72" i="10"/>
  <c r="J80" i="10"/>
  <c r="H82" i="10"/>
  <c r="J76" i="10"/>
  <c r="H84" i="10"/>
  <c r="J69" i="10"/>
  <c r="J75" i="10"/>
  <c r="H73" i="10"/>
  <c r="H76" i="10"/>
  <c r="J83" i="10"/>
  <c r="H83" i="10"/>
  <c r="J82" i="10"/>
  <c r="J84" i="10"/>
  <c r="H70" i="10"/>
  <c r="H69" i="10"/>
  <c r="H85" i="10"/>
  <c r="H72" i="10"/>
  <c r="J73" i="10"/>
  <c r="J79" i="10"/>
  <c r="H75" i="10"/>
  <c r="J81" i="10"/>
  <c r="H77" i="10"/>
  <c r="H59" i="10"/>
  <c r="H64" i="10"/>
  <c r="H58" i="10"/>
  <c r="H52" i="10"/>
  <c r="H57" i="10"/>
  <c r="H48" i="10"/>
  <c r="J64" i="9"/>
  <c r="H83" i="9"/>
  <c r="J49" i="9"/>
  <c r="H48" i="9"/>
  <c r="H80" i="9"/>
  <c r="H67" i="9"/>
  <c r="H51" i="9"/>
  <c r="H49" i="9"/>
  <c r="H54" i="9"/>
  <c r="H53" i="9"/>
  <c r="J60" i="9"/>
  <c r="I36" i="9"/>
  <c r="J73" i="9"/>
  <c r="H73" i="9"/>
  <c r="H68" i="9"/>
  <c r="J72" i="9"/>
  <c r="H65" i="9"/>
  <c r="H72" i="9"/>
  <c r="J68" i="9"/>
  <c r="J51" i="9"/>
  <c r="J53" i="9"/>
  <c r="H75" i="9"/>
  <c r="I37" i="9"/>
  <c r="J63" i="9"/>
  <c r="J47" i="9"/>
  <c r="J66" i="9"/>
  <c r="J50" i="9"/>
  <c r="I34" i="9"/>
  <c r="H60" i="9"/>
  <c r="J69" i="9"/>
  <c r="J71" i="9"/>
  <c r="H81" i="9"/>
  <c r="J84" i="9"/>
  <c r="H58" i="9"/>
  <c r="J48" i="9"/>
  <c r="J77" i="9"/>
  <c r="J67" i="9"/>
  <c r="J54" i="9"/>
  <c r="H64" i="9"/>
  <c r="J79" i="9"/>
  <c r="J78" i="9"/>
  <c r="H63" i="9"/>
  <c r="H66" i="9"/>
  <c r="J57" i="9"/>
  <c r="H79" i="9"/>
  <c r="J86" i="9"/>
  <c r="J62" i="9"/>
  <c r="H84" i="9"/>
  <c r="H59" i="9"/>
  <c r="H61" i="9"/>
  <c r="H62" i="9"/>
  <c r="H46" i="9"/>
  <c r="J87" i="9"/>
  <c r="J52" i="9"/>
  <c r="J75" i="9"/>
  <c r="H82" i="9"/>
  <c r="H69" i="9"/>
  <c r="H74" i="9"/>
  <c r="J85" i="9"/>
  <c r="H85" i="9"/>
  <c r="I35" i="9"/>
  <c r="H47" i="9"/>
  <c r="H50" i="9"/>
  <c r="J56" i="9"/>
  <c r="H76" i="9"/>
  <c r="H71" i="9"/>
  <c r="J70" i="9"/>
  <c r="J59" i="9"/>
  <c r="J61" i="9"/>
  <c r="J46" i="9"/>
  <c r="H57" i="9"/>
  <c r="H56" i="9"/>
  <c r="H77" i="9"/>
  <c r="H86" i="9"/>
  <c r="H78" i="9"/>
  <c r="J74" i="9"/>
  <c r="J55" i="9"/>
  <c r="J58" i="9"/>
  <c r="J65" i="9"/>
  <c r="H87" i="9"/>
  <c r="H52" i="9"/>
  <c r="J83" i="9"/>
  <c r="J81" i="9"/>
  <c r="H70" i="9"/>
  <c r="J76" i="9"/>
  <c r="J80" i="9"/>
  <c r="I25" i="9"/>
  <c r="J25" i="9" s="1"/>
  <c r="I27" i="9"/>
  <c r="J27" i="9" s="1"/>
  <c r="I26" i="9"/>
  <c r="J26" i="9" s="1"/>
  <c r="H88" i="8"/>
  <c r="J88" i="8"/>
  <c r="J74" i="8"/>
  <c r="H73" i="8"/>
  <c r="H74" i="8"/>
  <c r="J73" i="8"/>
  <c r="H50" i="8"/>
  <c r="J80" i="8"/>
  <c r="J70" i="8"/>
  <c r="J84" i="8"/>
  <c r="H82" i="8"/>
  <c r="H81" i="8"/>
  <c r="J86" i="8"/>
  <c r="H85" i="8"/>
  <c r="J85" i="8"/>
  <c r="H71" i="8"/>
  <c r="J82" i="8"/>
  <c r="J71" i="8"/>
  <c r="J72" i="8"/>
  <c r="J78" i="8"/>
  <c r="H84" i="8"/>
  <c r="H83" i="8"/>
  <c r="J77" i="8"/>
  <c r="H86" i="8"/>
  <c r="H69" i="8"/>
  <c r="H72" i="8"/>
  <c r="J83" i="8"/>
  <c r="H80" i="8"/>
  <c r="H68" i="8"/>
  <c r="H77" i="8"/>
  <c r="H79" i="8"/>
  <c r="J81" i="8"/>
  <c r="J69" i="8"/>
  <c r="H70" i="8"/>
  <c r="H87" i="8"/>
  <c r="J75" i="8"/>
  <c r="H78" i="8"/>
  <c r="J87" i="8"/>
  <c r="J76" i="8"/>
  <c r="J79" i="8"/>
  <c r="H76" i="8"/>
  <c r="H75" i="8"/>
  <c r="J68" i="8"/>
  <c r="I27" i="8"/>
  <c r="J27" i="8" s="1"/>
  <c r="H60" i="8"/>
  <c r="H61" i="8"/>
  <c r="H55" i="8"/>
  <c r="H53" i="8"/>
  <c r="H56" i="8"/>
  <c r="J54" i="8"/>
  <c r="H52" i="8"/>
  <c r="H63" i="8"/>
  <c r="H47" i="8"/>
  <c r="H49" i="8"/>
  <c r="H54" i="8"/>
  <c r="H62" i="8"/>
  <c r="J56" i="8"/>
  <c r="J51" i="8"/>
  <c r="H57" i="8"/>
  <c r="H58" i="8"/>
  <c r="J52" i="8"/>
  <c r="J49" i="8"/>
  <c r="J64" i="8"/>
  <c r="J48" i="8"/>
  <c r="J59" i="8"/>
  <c r="J65" i="8"/>
  <c r="J66" i="8"/>
  <c r="J50" i="8"/>
  <c r="H67" i="8"/>
  <c r="J47" i="8"/>
  <c r="H64" i="8"/>
  <c r="H48" i="8"/>
  <c r="H59" i="8"/>
  <c r="H65" i="8"/>
  <c r="H66" i="8"/>
  <c r="J57" i="8"/>
  <c r="J67" i="8"/>
  <c r="J58" i="8"/>
  <c r="H51" i="8"/>
  <c r="J63" i="8"/>
  <c r="J60" i="8"/>
  <c r="J61" i="8"/>
  <c r="J55" i="8"/>
  <c r="J53" i="8"/>
  <c r="J62" i="8"/>
  <c r="H53" i="2"/>
  <c r="H52" i="2"/>
  <c r="J52" i="2" s="1"/>
  <c r="H68" i="2"/>
  <c r="H55" i="2"/>
  <c r="H60" i="2"/>
  <c r="J60" i="2" s="1"/>
  <c r="H59" i="2"/>
  <c r="H50" i="2"/>
  <c r="J50" i="2" s="1"/>
  <c r="H58" i="2"/>
  <c r="H51" i="2"/>
  <c r="J51" i="2" s="1"/>
  <c r="H63" i="2"/>
  <c r="H66" i="2"/>
  <c r="H47" i="2"/>
  <c r="J47" i="2" s="1"/>
  <c r="H67" i="2"/>
  <c r="H57" i="2"/>
  <c r="H61" i="2"/>
  <c r="J68" i="2"/>
  <c r="H62" i="2"/>
  <c r="J58" i="2"/>
  <c r="H49" i="2"/>
  <c r="J49" i="2" s="1"/>
  <c r="H54" i="2"/>
  <c r="J53" i="2"/>
  <c r="J61" i="2"/>
  <c r="J88" i="2"/>
  <c r="H56" i="2"/>
  <c r="J54" i="2"/>
  <c r="J62" i="2"/>
  <c r="H65" i="2"/>
  <c r="J65" i="2" s="1"/>
  <c r="J55" i="2"/>
  <c r="J63" i="2"/>
  <c r="J57" i="2"/>
  <c r="J66" i="2"/>
  <c r="H64" i="2"/>
  <c r="J48" i="2"/>
  <c r="J56" i="2"/>
  <c r="J64" i="2"/>
  <c r="H48" i="2"/>
  <c r="H88" i="2"/>
  <c r="J59" i="2"/>
  <c r="J67" i="2"/>
  <c r="I26" i="6"/>
  <c r="J26" i="6" s="1"/>
  <c r="J88" i="6"/>
  <c r="J73" i="6"/>
  <c r="J81" i="6"/>
  <c r="J47" i="6"/>
  <c r="J74" i="6"/>
  <c r="J82" i="6"/>
  <c r="J48" i="6"/>
  <c r="J75" i="6"/>
  <c r="J83" i="6"/>
  <c r="J49" i="6"/>
  <c r="J76" i="6"/>
  <c r="J84" i="6"/>
  <c r="J71" i="6"/>
  <c r="J79" i="6"/>
  <c r="J87" i="6"/>
  <c r="J72" i="6"/>
  <c r="J80" i="6"/>
  <c r="J69" i="6"/>
  <c r="J77" i="6"/>
  <c r="J85" i="6"/>
  <c r="J70" i="6"/>
  <c r="J78" i="6"/>
  <c r="J86" i="6"/>
  <c r="I27" i="6"/>
  <c r="J27" i="6" s="1"/>
  <c r="I37" i="19"/>
  <c r="I36" i="19"/>
  <c r="I25" i="19"/>
  <c r="J25" i="19" s="1"/>
  <c r="I35" i="19"/>
  <c r="I34" i="19"/>
  <c r="I37" i="2"/>
  <c r="I25" i="2"/>
  <c r="J25" i="2" s="1"/>
  <c r="I36" i="2"/>
  <c r="I35" i="2"/>
  <c r="I34" i="2"/>
  <c r="I27" i="10"/>
  <c r="J27" i="10" s="1"/>
  <c r="I26" i="13"/>
  <c r="J26" i="13" s="1"/>
  <c r="I27" i="19"/>
  <c r="J27" i="19" s="1"/>
  <c r="I26" i="14"/>
  <c r="J26" i="14" s="1"/>
  <c r="I26" i="10"/>
  <c r="J26" i="10" s="1"/>
  <c r="I37" i="8"/>
  <c r="I36" i="8"/>
  <c r="I25" i="8"/>
  <c r="J25" i="8" s="1"/>
  <c r="I34" i="8"/>
  <c r="I35" i="8"/>
  <c r="I37" i="5"/>
  <c r="I36" i="5"/>
  <c r="I25" i="5"/>
  <c r="J25" i="5" s="1"/>
  <c r="I35" i="5"/>
  <c r="I34" i="5"/>
  <c r="I25" i="20"/>
  <c r="J25" i="20" s="1"/>
  <c r="I25" i="18"/>
  <c r="J25" i="18" s="1"/>
  <c r="I35" i="13" a="1"/>
  <c r="I35" i="13" s="1"/>
  <c r="H47" i="13" s="1"/>
  <c r="J47" i="13" s="1"/>
  <c r="I25" i="13"/>
  <c r="J25" i="13" s="1"/>
  <c r="I34" i="13" a="1"/>
  <c r="I34" i="13" s="1"/>
  <c r="I37" i="13" a="1"/>
  <c r="I37" i="13" s="1"/>
  <c r="I36" i="13" a="1"/>
  <c r="I36" i="13" s="1"/>
  <c r="I37" i="14"/>
  <c r="I36" i="14"/>
  <c r="I25" i="14"/>
  <c r="J25" i="14" s="1"/>
  <c r="I35" i="14"/>
  <c r="I34" i="14"/>
  <c r="I37" i="6"/>
  <c r="I36" i="6"/>
  <c r="I25" i="6"/>
  <c r="J25" i="6" s="1"/>
  <c r="I35" i="6"/>
  <c r="I34" i="6"/>
  <c r="I26" i="19"/>
  <c r="J26" i="19" s="1"/>
  <c r="I25" i="12"/>
  <c r="J25" i="12" s="1"/>
  <c r="I37" i="10"/>
  <c r="I36" i="10"/>
  <c r="I25" i="10"/>
  <c r="J25" i="10" s="1"/>
  <c r="I35" i="10"/>
  <c r="I34" i="10"/>
  <c r="I26" i="8"/>
  <c r="J26" i="8" s="1"/>
  <c r="H48" i="13" l="1"/>
  <c r="J48" i="13" s="1"/>
  <c r="H52" i="13"/>
  <c r="J52" i="13" s="1"/>
  <c r="H50" i="13"/>
  <c r="J50" i="13" s="1"/>
  <c r="H49" i="13"/>
  <c r="J49" i="13" s="1"/>
  <c r="H53" i="13"/>
  <c r="J53" i="1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<sst xmlns="http://schemas.openxmlformats.org/spreadsheetml/2006/main" count="1340" uniqueCount="113">
  <si>
    <t>0. How to use the AlerTox ELISA Almond Calculation Sheet</t>
  </si>
  <si>
    <r>
      <rPr>
        <b/>
        <u/>
        <sz val="11"/>
        <color indexed="8"/>
        <rFont val="Calibri"/>
        <family val="2"/>
      </rPr>
      <t>Step 1</t>
    </r>
    <r>
      <rPr>
        <sz val="11"/>
        <color theme="1"/>
        <rFont val="Calibri"/>
        <family val="2"/>
        <scheme val="minor"/>
      </rPr>
      <t>. In Table 1, enter the assay data: Operator, Date and Assay description.</t>
    </r>
  </si>
  <si>
    <r>
      <rPr>
        <b/>
        <u/>
        <sz val="11"/>
        <color indexed="8"/>
        <rFont val="Calibri"/>
        <family val="2"/>
      </rPr>
      <t>Step 2</t>
    </r>
    <r>
      <rPr>
        <sz val="11"/>
        <color theme="1"/>
        <rFont val="Calibri"/>
        <family val="2"/>
        <scheme val="minor"/>
      </rPr>
      <t>. In Table 2, enter the data of the Certificate of Analysis. Use the column B-B</t>
    </r>
    <r>
      <rPr>
        <vertAlign val="subscript"/>
        <sz val="11"/>
        <color indexed="8"/>
        <rFont val="Calibri"/>
        <family val="2"/>
      </rPr>
      <t xml:space="preserve">0 </t>
    </r>
    <r>
      <rPr>
        <sz val="11"/>
        <color indexed="8"/>
        <rFont val="Calibri"/>
        <family val="2"/>
      </rPr>
      <t>from the Certificate</t>
    </r>
    <r>
      <rPr>
        <sz val="11"/>
        <color theme="1"/>
        <rFont val="Calibri"/>
        <family val="2"/>
        <scheme val="minor"/>
      </rPr>
      <t>.</t>
    </r>
  </si>
  <si>
    <r>
      <rPr>
        <b/>
        <u/>
        <sz val="11"/>
        <color indexed="8"/>
        <rFont val="Calibri"/>
        <family val="2"/>
      </rPr>
      <t>Step 3</t>
    </r>
    <r>
      <rPr>
        <sz val="11"/>
        <color theme="1"/>
        <rFont val="Calibri"/>
        <family val="2"/>
        <scheme val="minor"/>
      </rPr>
      <t>. In Table 3, paste the OD values of your standard curve, from Std. 0 to Std. 4. The sheet will substract the blank and compare the values with those of the Certificate of Analysis. This will inform you about the assay quality. Also, data will be plotted in the chart.</t>
    </r>
  </si>
  <si>
    <r>
      <rPr>
        <b/>
        <u/>
        <sz val="11"/>
        <color indexed="8"/>
        <rFont val="Calibri"/>
        <family val="2"/>
      </rPr>
      <t>Step 6</t>
    </r>
    <r>
      <rPr>
        <sz val="11"/>
        <color theme="1"/>
        <rFont val="Calibri"/>
        <family val="2"/>
        <scheme val="minor"/>
      </rPr>
      <t>. The sheet will multiply the assay concentration by the dilution factor to calculate the concentration of allergen in the original sample. The result will appear in column "</t>
    </r>
    <r>
      <rPr>
        <b/>
        <sz val="11"/>
        <color indexed="8"/>
        <rFont val="Calibri"/>
        <family val="2"/>
      </rPr>
      <t>Sample concentration (ppm)</t>
    </r>
    <r>
      <rPr>
        <sz val="11"/>
        <color theme="1"/>
        <rFont val="Calibri"/>
        <family val="2"/>
        <scheme val="minor"/>
      </rPr>
      <t>".</t>
    </r>
  </si>
  <si>
    <t>1. Assay data</t>
  </si>
  <si>
    <t>2. Data  of Certificate of Analysis</t>
  </si>
  <si>
    <t>Operator:</t>
  </si>
  <si>
    <t>Lot number</t>
  </si>
  <si>
    <t>Date:</t>
  </si>
  <si>
    <t>Standard</t>
  </si>
  <si>
    <t>ppm of Almond</t>
  </si>
  <si>
    <r>
      <t>B-B</t>
    </r>
    <r>
      <rPr>
        <b/>
        <vertAlign val="subscript"/>
        <sz val="11"/>
        <color indexed="9"/>
        <rFont val="Calibri"/>
        <family val="2"/>
      </rPr>
      <t>0</t>
    </r>
  </si>
  <si>
    <t>B/Bmax</t>
  </si>
  <si>
    <t>Assay description:</t>
  </si>
  <si>
    <t>Std. 0</t>
  </si>
  <si>
    <t>Std. 1</t>
  </si>
  <si>
    <t>Std. 2</t>
  </si>
  <si>
    <t>Std. 3</t>
  </si>
  <si>
    <t>Std. 4</t>
  </si>
  <si>
    <t>3. Standard curve</t>
  </si>
  <si>
    <t>OD 1</t>
  </si>
  <si>
    <t>OD 2</t>
  </si>
  <si>
    <r>
      <t>Average -B</t>
    </r>
    <r>
      <rPr>
        <b/>
        <vertAlign val="subscript"/>
        <sz val="11"/>
        <color indexed="9"/>
        <rFont val="Calibri"/>
        <family val="2"/>
      </rPr>
      <t>0</t>
    </r>
  </si>
  <si>
    <t>CV %</t>
  </si>
  <si>
    <t>B/Bmax comp</t>
  </si>
  <si>
    <t>Standard curve acceptance criteria</t>
  </si>
  <si>
    <t>Std. 0 &lt; 0.250</t>
  </si>
  <si>
    <t>Std.1/Std. 0 &gt;1.9</t>
  </si>
  <si>
    <t>Std. 4 &gt; 1.30</t>
  </si>
  <si>
    <t>Std. 4 &lt; 3.0</t>
  </si>
  <si>
    <t>Std. 4/ Std.1 &gt; 3</t>
  </si>
  <si>
    <r>
      <t>Y= a x</t>
    </r>
    <r>
      <rPr>
        <b/>
        <vertAlign val="superscript"/>
        <sz val="14"/>
        <color indexed="9"/>
        <rFont val="Calibri"/>
        <family val="2"/>
      </rPr>
      <t>2</t>
    </r>
    <r>
      <rPr>
        <b/>
        <sz val="14"/>
        <color indexed="9"/>
        <rFont val="Calibri"/>
        <family val="2"/>
      </rPr>
      <t xml:space="preserve"> + b x + c</t>
    </r>
  </si>
  <si>
    <t>a</t>
  </si>
  <si>
    <t>b</t>
  </si>
  <si>
    <t>c</t>
  </si>
  <si>
    <r>
      <t>R</t>
    </r>
    <r>
      <rPr>
        <b/>
        <vertAlign val="superscript"/>
        <sz val="11"/>
        <color indexed="8"/>
        <rFont val="Calibri"/>
        <family val="2"/>
      </rPr>
      <t>2</t>
    </r>
  </si>
  <si>
    <t>4. Sample absorbance values</t>
  </si>
  <si>
    <t>5. ELISA results</t>
  </si>
  <si>
    <t>Sample name</t>
  </si>
  <si>
    <t>Assay 
concentration 
(ppm)</t>
  </si>
  <si>
    <t>Dilution 
Factor</t>
  </si>
  <si>
    <t>Sample 
concentration 
(ppm)</t>
  </si>
  <si>
    <t>Are my samples quantifiable?</t>
  </si>
  <si>
    <t>ODs</t>
  </si>
  <si>
    <t>Yellow</t>
  </si>
  <si>
    <t>&gt; RoQ</t>
  </si>
  <si>
    <t>Green</t>
  </si>
  <si>
    <t>Within RoQ</t>
  </si>
  <si>
    <t>Orange</t>
  </si>
  <si>
    <t>&lt; RoQ</t>
  </si>
  <si>
    <r>
      <t xml:space="preserve">0. How to use the AlerTox ELISA </t>
    </r>
    <r>
      <rPr>
        <b/>
        <sz val="16"/>
        <color indexed="9"/>
        <rFont val="Calibri"/>
        <family val="2"/>
      </rPr>
      <t>β</t>
    </r>
    <r>
      <rPr>
        <b/>
        <sz val="16"/>
        <color indexed="9"/>
        <rFont val="Calibri"/>
        <family val="2"/>
      </rPr>
      <t>-lactoglobulin (BLG) Calculation Sheet</t>
    </r>
  </si>
  <si>
    <r>
      <rPr>
        <b/>
        <u/>
        <sz val="11"/>
        <color indexed="8"/>
        <rFont val="Calibri"/>
        <family val="2"/>
      </rPr>
      <t>Step 2</t>
    </r>
    <r>
      <rPr>
        <sz val="11"/>
        <color theme="1"/>
        <rFont val="Calibri"/>
        <family val="2"/>
        <scheme val="minor"/>
      </rPr>
      <t xml:space="preserve">. In Table 2, enter the data of the Certificate of Analysis. Use the column </t>
    </r>
    <r>
      <rPr>
        <b/>
        <sz val="11"/>
        <color indexed="8"/>
        <rFont val="Calibri"/>
        <family val="2"/>
      </rPr>
      <t>B-B</t>
    </r>
    <r>
      <rPr>
        <b/>
        <vertAlign val="subscript"/>
        <sz val="11"/>
        <color indexed="8"/>
        <rFont val="Calibri"/>
        <family val="2"/>
      </rPr>
      <t>0</t>
    </r>
    <r>
      <rPr>
        <vertAlign val="subscript"/>
        <sz val="11"/>
        <color indexed="8"/>
        <rFont val="Calibri"/>
        <family val="2"/>
      </rPr>
      <t xml:space="preserve"> </t>
    </r>
    <r>
      <rPr>
        <sz val="11"/>
        <color indexed="8"/>
        <rFont val="Calibri"/>
        <family val="2"/>
      </rPr>
      <t>from the Certificate</t>
    </r>
    <r>
      <rPr>
        <sz val="11"/>
        <color theme="1"/>
        <rFont val="Calibri"/>
        <family val="2"/>
        <scheme val="minor"/>
      </rPr>
      <t>.</t>
    </r>
  </si>
  <si>
    <r>
      <rPr>
        <b/>
        <u/>
        <sz val="11"/>
        <color indexed="8"/>
        <rFont val="Calibri"/>
        <family val="2"/>
      </rPr>
      <t>Step 5</t>
    </r>
    <r>
      <rPr>
        <sz val="11"/>
        <color theme="1"/>
        <rFont val="Calibri"/>
        <family val="2"/>
        <scheme val="minor"/>
      </rPr>
      <t>. In Table 5, enter sample dilution factor. If you used the undiluted sample extract directly in the assay, leave "</t>
    </r>
    <r>
      <rPr>
        <b/>
        <sz val="11"/>
        <color indexed="8"/>
        <rFont val="Calibri"/>
        <family val="2"/>
      </rPr>
      <t>1</t>
    </r>
    <r>
      <rPr>
        <sz val="11"/>
        <color theme="1"/>
        <rFont val="Calibri"/>
        <family val="2"/>
        <scheme val="minor"/>
      </rPr>
      <t>".</t>
    </r>
  </si>
  <si>
    <r>
      <rPr>
        <b/>
        <u/>
        <sz val="11"/>
        <color indexed="8"/>
        <rFont val="Calibri"/>
        <family val="2"/>
      </rPr>
      <t>Step 6</t>
    </r>
    <r>
      <rPr>
        <sz val="11"/>
        <color theme="1"/>
        <rFont val="Calibri"/>
        <family val="2"/>
        <scheme val="minor"/>
      </rPr>
      <t>. The sheet will multiply the assay concentration by the dilution factor to calculate the concentration of allergen in the original sample. The result will appear in column "</t>
    </r>
    <r>
      <rPr>
        <b/>
        <sz val="11"/>
        <color indexed="8"/>
        <rFont val="Calibri"/>
        <family val="2"/>
      </rPr>
      <t>Sample concentration (ppb)</t>
    </r>
    <r>
      <rPr>
        <sz val="11"/>
        <color theme="1"/>
        <rFont val="Calibri"/>
        <family val="2"/>
        <scheme val="minor"/>
      </rPr>
      <t>".</t>
    </r>
  </si>
  <si>
    <t>ppb of BLG</t>
  </si>
  <si>
    <t>Std.1/Std. 0 &gt;1.25</t>
  </si>
  <si>
    <r>
      <t>R</t>
    </r>
    <r>
      <rPr>
        <vertAlign val="superscript"/>
        <sz val="11"/>
        <color indexed="8"/>
        <rFont val="Calibri"/>
        <family val="2"/>
      </rPr>
      <t>2</t>
    </r>
  </si>
  <si>
    <t>Assay 
concentration 
(ppb)</t>
  </si>
  <si>
    <t>Sample 
concentration 
(ppb)</t>
  </si>
  <si>
    <r>
      <t>B-B</t>
    </r>
    <r>
      <rPr>
        <b/>
        <vertAlign val="subscript"/>
        <sz val="11"/>
        <color indexed="8"/>
        <rFont val="Calibri"/>
        <family val="2"/>
      </rPr>
      <t>0</t>
    </r>
  </si>
  <si>
    <r>
      <t xml:space="preserve">0. How to use the AlerTox ELISA </t>
    </r>
    <r>
      <rPr>
        <b/>
        <sz val="16"/>
        <color indexed="9"/>
        <rFont val="Calibri"/>
        <family val="2"/>
      </rPr>
      <t>Casein Calculation Sheet</t>
    </r>
  </si>
  <si>
    <t>ppm of Casein</t>
  </si>
  <si>
    <t>Std.1/Std. 0 &gt; 1.9</t>
  </si>
  <si>
    <t>0. How to use the AlerTox ELISA Cashew Calculation Sheet</t>
  </si>
  <si>
    <t>ppm</t>
  </si>
  <si>
    <t>0. How to use the AlerTox ELISA Coconut Calculation Sheet</t>
  </si>
  <si>
    <t>0. How to use the AlerTox ELISA Crustacean Calculation Sheet</t>
  </si>
  <si>
    <t>ppb</t>
  </si>
  <si>
    <t>0. How to use the AlerTox ELISA Egg Calculation Sheet</t>
  </si>
  <si>
    <t>Sample 
concentration 
(ppm of egg-white proteins)</t>
  </si>
  <si>
    <t>0. How to use the AlerTox ELISA Fish Calculation Sheet</t>
  </si>
  <si>
    <t>0. How to use the AlerTox Hazelnut Calculation Sheet</t>
  </si>
  <si>
    <t>0. How to use the AlerTox ELISA Lupine Calculation Sheet</t>
  </si>
  <si>
    <t>0. How to use the AlerTox ELISA Lysozyme Calculation Sheet</t>
  </si>
  <si>
    <t>0. How to use the AlerTox ELISA Macadamia Calculation Sheet</t>
  </si>
  <si>
    <t>0. How to use the AlerTox ELISA Milk Calculation Sheet</t>
  </si>
  <si>
    <t>ppm of Milk</t>
  </si>
  <si>
    <t>Std. 4/ Std.1 &gt; 2</t>
  </si>
  <si>
    <t>0. How to use the AlerTox ELISA Mustard Calculation Sheet</t>
  </si>
  <si>
    <t>0. How to use the AlerTox ELISA Ovalbumin (OVA) Calculation Sheet</t>
  </si>
  <si>
    <t>ppb of OVA</t>
  </si>
  <si>
    <t>0. How to use the AlerTox ELISA Peanut Calculation Sheet</t>
  </si>
  <si>
    <t>0. How to use the AlerTox ELISA Pistachio Calculation Sheet</t>
  </si>
  <si>
    <t>0. How to use the AlerTox ELISA Sesame Calculation Sheet</t>
  </si>
  <si>
    <t>0. How to use the AlerTox ELISA Soy (STI) Calculation Sheet</t>
  </si>
  <si>
    <t>ppb of STI</t>
  </si>
  <si>
    <t>Std. 4/ Std.1 &gt; 2.7</t>
  </si>
  <si>
    <t>Assay 
concentration 
(ppb of STI)</t>
  </si>
  <si>
    <t>Sample 
concentration 
(ppb of STI)</t>
  </si>
  <si>
    <t>0. How to use the AlerTox ELISA Walnut Calculation Sheet</t>
  </si>
  <si>
    <t>Form 3075 AlerTox ELISA Almond Calculation Sheet Rev D</t>
  </si>
  <si>
    <r>
      <t xml:space="preserve">Form 3068 AlerTox ELISA </t>
    </r>
    <r>
      <rPr>
        <sz val="9"/>
        <color indexed="8"/>
        <rFont val="Calibri"/>
        <family val="2"/>
      </rPr>
      <t>β</t>
    </r>
    <r>
      <rPr>
        <i/>
        <sz val="9"/>
        <color indexed="8"/>
        <rFont val="Calibri"/>
        <family val="2"/>
      </rPr>
      <t>-lactoglobulin (BLG) Calculation Sheet Rev D</t>
    </r>
  </si>
  <si>
    <r>
      <t xml:space="preserve">Form 3069 AlerTox ELISA </t>
    </r>
    <r>
      <rPr>
        <sz val="9"/>
        <color indexed="8"/>
        <rFont val="Calibri"/>
        <family val="2"/>
      </rPr>
      <t>Casein</t>
    </r>
    <r>
      <rPr>
        <i/>
        <sz val="9"/>
        <color indexed="8"/>
        <rFont val="Calibri"/>
        <family val="2"/>
      </rPr>
      <t xml:space="preserve"> Calculation Sheet Rev D</t>
    </r>
  </si>
  <si>
    <t>Form 3086 AlerTox ELISA Cashew Calculation Sheet Rev E</t>
  </si>
  <si>
    <t>Form 3081 AlerTox ELISA Coconut Calculation Sheet Rev D</t>
  </si>
  <si>
    <t>Form 3084 AlerTox ELISA Crustacean Calculation Sheet Rev D</t>
  </si>
  <si>
    <t>Form 3072 AlerTox ELISA Egg Calculation Sheet Rev D</t>
  </si>
  <si>
    <t>Form 3085 AlerTox ELISA Fish Calculation Sheet Rev D</t>
  </si>
  <si>
    <t>Form 3076 AlerTox ELISA Hazelnut Calculation Sheet Rev D</t>
  </si>
  <si>
    <t>Form 3082 AlerTox ELISA Lupine Calculation Sheet Rev D</t>
  </si>
  <si>
    <t>Form 3070 AlerTox ELISA Lysozyme Calculation Sheet Rev D</t>
  </si>
  <si>
    <t>Form 3080 AlerTox ELISA Macadamia Calculation Sheet Rev C</t>
  </si>
  <si>
    <t>Form 3067 AlerTox ELISA Milk Calculation Sheet Rev D</t>
  </si>
  <si>
    <t>Form 3083 AlerTox ELISA Mustard Calculation Sheet Rev D</t>
  </si>
  <si>
    <t>Form 3071 AlerTox ELISA Ovalbumin Calculation Sheet Rev D</t>
  </si>
  <si>
    <t>Form 3074 AlerTox ELISA Peanut Calculation Sheet Rev D</t>
  </si>
  <si>
    <t>Form 3079 AlerTox ELISA Pistachio Calculation Sheet Rev D</t>
  </si>
  <si>
    <t>Form 3077 AlerTox ELISA Sesame Calculation Sheet Rev D</t>
  </si>
  <si>
    <t>Form 3073 AlerTox ELISA Soy (STI) Calculation Sheet Rev D</t>
  </si>
  <si>
    <t>Form 3078 AlerTox ELISA Walnut Calculation Sheet Rev D</t>
  </si>
  <si>
    <r>
      <rPr>
        <b/>
        <u/>
        <sz val="11"/>
        <color indexed="8"/>
        <rFont val="Calibri"/>
        <family val="2"/>
      </rPr>
      <t>Step 4</t>
    </r>
    <r>
      <rPr>
        <sz val="11"/>
        <color theme="1"/>
        <rFont val="Calibri"/>
        <family val="2"/>
        <scheme val="minor"/>
      </rPr>
      <t>. In Table 4, enter sample names and paste their OD values. The sheet will substract the blank and check whether the values fall within the Range of Quantification (RoQ). In column "</t>
    </r>
    <r>
      <rPr>
        <b/>
        <sz val="11"/>
        <color indexed="8"/>
        <rFont val="Calibri"/>
        <family val="2"/>
      </rPr>
      <t>B-B</t>
    </r>
    <r>
      <rPr>
        <b/>
        <vertAlign val="subscript"/>
        <sz val="11"/>
        <color indexed="8"/>
        <rFont val="Calibri"/>
        <family val="2"/>
      </rPr>
      <t>0</t>
    </r>
    <r>
      <rPr>
        <sz val="11"/>
        <color theme="1"/>
        <rFont val="Calibri"/>
        <family val="2"/>
        <scheme val="minor"/>
      </rPr>
      <t>", g</t>
    </r>
    <r>
      <rPr>
        <sz val="11"/>
        <rFont val="Calibri"/>
        <family val="2"/>
      </rPr>
      <t>reen values are quantifiable</t>
    </r>
    <r>
      <rPr>
        <sz val="11"/>
        <color theme="1"/>
        <rFont val="Calibri"/>
        <family val="2"/>
        <scheme val="minor"/>
      </rPr>
      <t>; yellow and orange are not. The concentration of the assay conditions will appear in column "</t>
    </r>
    <r>
      <rPr>
        <b/>
        <sz val="11"/>
        <color indexed="8"/>
        <rFont val="Calibri"/>
        <family val="2"/>
      </rPr>
      <t>Assay concentration (ppm)</t>
    </r>
    <r>
      <rPr>
        <sz val="11"/>
        <color theme="1"/>
        <rFont val="Calibri"/>
        <family val="2"/>
        <scheme val="minor"/>
      </rPr>
      <t>". If &lt; LoQ symbol appears, the sample is below the limit of quantification of the assay. If &gt; ULoQ symbol appears, the sample is above the upper limit of quantification of the assay. Further sample dilution with the pre-diluted Extraction and Sample dilution buffer is necessary.</t>
    </r>
  </si>
  <si>
    <t>FORM3067-3086-REVC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</si>
</sst>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
    <numFmt numFmtId="166" formatCode="0.0000000000"/>
    <numFmt numFmtId="167" formatCode="0.0000000000000000"/>
  </numFmts>
  <fonts count="29" x14ac:knownFonts="1">
    <font>
      <sz val="11"/>
      <color theme="1"/>
      <name val="Calibri"/>
      <family val="2"/>
      <scheme val="minor"/>
    </font>
    <font>
      <sz val="11"/>
      <color rgb="FF006100"/>
      <name val="Calibri"/>
      <family val="2"/>
      <scheme val="minor"/>
    </font>
    <font>
      <b/>
      <sz val="11"/>
      <color theme="0"/>
      <name val="Calibri"/>
      <family val="2"/>
      <scheme val="minor"/>
    </font>
    <font>
      <b/>
      <sz val="11"/>
      <color theme="1"/>
      <name val="Calibri"/>
      <family val="2"/>
      <scheme val="minor"/>
    </font>
    <font>
      <b/>
      <sz val="16"/>
      <color theme="0"/>
      <name val="Calibri"/>
      <family val="2"/>
      <scheme val="minor"/>
    </font>
    <font>
      <b/>
      <u/>
      <sz val="11"/>
      <color indexed="8"/>
      <name val="Calibri"/>
      <family val="2"/>
    </font>
    <font>
      <vertAlign val="subscript"/>
      <sz val="11"/>
      <color indexed="8"/>
      <name val="Calibri"/>
      <family val="2"/>
    </font>
    <font>
      <sz val="11"/>
      <color indexed="8"/>
      <name val="Calibri"/>
      <family val="2"/>
    </font>
    <font>
      <b/>
      <sz val="11"/>
      <color indexed="8"/>
      <name val="Calibri"/>
      <family val="2"/>
    </font>
    <font>
      <b/>
      <vertAlign val="subscript"/>
      <sz val="11"/>
      <color indexed="8"/>
      <name val="Calibri"/>
      <family val="2"/>
    </font>
    <font>
      <sz val="11"/>
      <name val="Calibri"/>
      <family val="2"/>
    </font>
    <font>
      <i/>
      <sz val="9"/>
      <color theme="1"/>
      <name val="Calibri"/>
      <family val="2"/>
      <scheme val="minor"/>
    </font>
    <font>
      <sz val="11"/>
      <name val="Calibri"/>
      <family val="2"/>
      <scheme val="minor"/>
    </font>
    <font>
      <b/>
      <vertAlign val="subscript"/>
      <sz val="11"/>
      <color indexed="9"/>
      <name val="Calibri"/>
      <family val="2"/>
    </font>
    <font>
      <b/>
      <sz val="14"/>
      <color theme="0"/>
      <name val="Calibri"/>
      <family val="2"/>
      <scheme val="minor"/>
    </font>
    <font>
      <b/>
      <vertAlign val="superscript"/>
      <sz val="14"/>
      <color indexed="9"/>
      <name val="Calibri"/>
      <family val="2"/>
    </font>
    <font>
      <b/>
      <sz val="14"/>
      <color indexed="9"/>
      <name val="Calibri"/>
      <family val="2"/>
    </font>
    <font>
      <b/>
      <sz val="11"/>
      <name val="Calibri"/>
      <family val="2"/>
      <scheme val="minor"/>
    </font>
    <font>
      <b/>
      <vertAlign val="superscript"/>
      <sz val="11"/>
      <color indexed="8"/>
      <name val="Calibri"/>
      <family val="2"/>
    </font>
    <font>
      <sz val="11"/>
      <color rgb="FF9C6500"/>
      <name val="Calibri"/>
      <family val="2"/>
      <scheme val="minor"/>
    </font>
    <font>
      <b/>
      <sz val="11"/>
      <color rgb="FF9C6500"/>
      <name val="Calibri"/>
      <family val="2"/>
      <scheme val="minor"/>
    </font>
    <font>
      <b/>
      <sz val="11"/>
      <color rgb="FF006100"/>
      <name val="Calibri"/>
      <family val="2"/>
      <scheme val="minor"/>
    </font>
    <font>
      <b/>
      <sz val="11"/>
      <color theme="6" tint="-0.249977111117893"/>
      <name val="Calibri"/>
      <family val="2"/>
      <scheme val="minor"/>
    </font>
    <font>
      <b/>
      <sz val="12"/>
      <color theme="1"/>
      <name val="Calibri"/>
      <family val="2"/>
      <scheme val="minor"/>
    </font>
    <font>
      <b/>
      <sz val="16"/>
      <color indexed="9"/>
      <name val="Calibri"/>
      <family val="2"/>
    </font>
    <font>
      <sz val="9"/>
      <color indexed="8"/>
      <name val="Calibri"/>
      <family val="2"/>
    </font>
    <font>
      <i/>
      <sz val="9"/>
      <color indexed="8"/>
      <name val="Calibri"/>
      <family val="2"/>
    </font>
    <font>
      <vertAlign val="superscript"/>
      <sz val="11"/>
      <color indexed="8"/>
      <name val="Calibri"/>
      <family val="2"/>
    </font>
    <font>
      <b/>
      <sz val="11"/>
      <color theme="5" tint="-0.249977111117893"/>
      <name val="Calibri"/>
      <family val="2"/>
      <scheme val="minor"/>
    </font>
  </fonts>
  <fills count="10">
    <fill>
      <patternFill patternType="none"/>
    </fill>
    <fill>
      <patternFill patternType="gray125"/>
    </fill>
    <fill>
      <patternFill patternType="solid">
        <fgColor rgb="FFC6EFCE"/>
      </patternFill>
    </fill>
    <fill>
      <patternFill patternType="solid">
        <fgColor rgb="FFFFEB9C"/>
      </patternFill>
    </fill>
    <fill>
      <patternFill patternType="solid">
        <fgColor theme="0"/>
        <bgColor indexed="64"/>
      </patternFill>
    </fill>
    <fill>
      <patternFill patternType="solid">
        <fgColor theme="3" tint="-0.49998474074526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5" tint="0.59999389629810485"/>
        <bgColor indexed="64"/>
      </patternFill>
    </fill>
  </fills>
  <borders count="4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s>
  <cellStyleXfs count="3">
    <xf numFmtId="0" fontId="0" fillId="0" borderId="0"/>
    <xf numFmtId="0" fontId="1" fillId="2" borderId="0" applyNumberFormat="0" applyBorder="0" applyAlignment="0" applyProtection="0"/>
    <xf numFmtId="0" fontId="19" fillId="3" borderId="0" applyNumberFormat="0" applyBorder="0" applyAlignment="0" applyProtection="0"/>
  </cellStyleXfs>
  <cellXfs count="184">
    <xf numFmtId="0" fontId="0" fillId="0" borderId="0" xfId="0"/>
    <xf numFmtId="0" fontId="0" fillId="4" borderId="0" xfId="0" applyFill="1" applyAlignment="1" applyProtection="1">
      <alignment horizontal="center"/>
      <protection hidden="1"/>
    </xf>
    <xf numFmtId="0" fontId="0" fillId="4" borderId="0" xfId="0" applyFill="1" applyProtection="1">
      <protection hidden="1"/>
    </xf>
    <xf numFmtId="0" fontId="0" fillId="0" borderId="0" xfId="0"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7" xfId="0" applyFill="1" applyBorder="1" applyProtection="1">
      <protection hidden="1"/>
    </xf>
    <xf numFmtId="0" fontId="11" fillId="4" borderId="6" xfId="0" applyFont="1" applyFill="1" applyBorder="1" applyProtection="1">
      <protection hidden="1"/>
    </xf>
    <xf numFmtId="0" fontId="12" fillId="4" borderId="0" xfId="0" applyFont="1" applyFill="1" applyProtection="1">
      <protection hidden="1"/>
    </xf>
    <xf numFmtId="0" fontId="12" fillId="4" borderId="4" xfId="0" applyFont="1" applyFill="1" applyBorder="1" applyProtection="1">
      <protection hidden="1"/>
    </xf>
    <xf numFmtId="0" fontId="12" fillId="0" borderId="0" xfId="0" applyFont="1" applyProtection="1">
      <protection hidden="1"/>
    </xf>
    <xf numFmtId="164" fontId="3" fillId="6" borderId="12" xfId="0" applyNumberFormat="1" applyFont="1" applyFill="1" applyBorder="1" applyAlignment="1" applyProtection="1">
      <alignment horizontal="right"/>
      <protection hidden="1"/>
    </xf>
    <xf numFmtId="0" fontId="2" fillId="7" borderId="1" xfId="0" applyFont="1" applyFill="1" applyBorder="1" applyAlignment="1" applyProtection="1">
      <alignment horizontal="center"/>
      <protection hidden="1"/>
    </xf>
    <xf numFmtId="0" fontId="2" fillId="7" borderId="11" xfId="0" applyFont="1" applyFill="1" applyBorder="1" applyAlignment="1" applyProtection="1">
      <alignment horizontal="center"/>
      <protection hidden="1"/>
    </xf>
    <xf numFmtId="164" fontId="3" fillId="6" borderId="15" xfId="0" applyNumberFormat="1" applyFont="1" applyFill="1" applyBorder="1" applyAlignment="1" applyProtection="1">
      <alignment horizontal="right"/>
      <protection hidden="1"/>
    </xf>
    <xf numFmtId="0" fontId="2" fillId="7" borderId="2" xfId="0" applyFont="1" applyFill="1" applyBorder="1" applyAlignment="1" applyProtection="1">
      <alignment horizontal="center"/>
      <protection hidden="1"/>
    </xf>
    <xf numFmtId="164" fontId="3" fillId="6" borderId="3" xfId="0" applyNumberFormat="1" applyFont="1" applyFill="1" applyBorder="1" applyAlignment="1" applyProtection="1">
      <alignment horizontal="center"/>
      <protection hidden="1"/>
    </xf>
    <xf numFmtId="1" fontId="3" fillId="6" borderId="4" xfId="0" applyNumberFormat="1" applyFont="1" applyFill="1" applyBorder="1" applyAlignment="1" applyProtection="1">
      <alignment horizontal="center"/>
      <protection hidden="1"/>
    </xf>
    <xf numFmtId="0" fontId="3" fillId="6" borderId="12" xfId="0" applyFont="1" applyFill="1" applyBorder="1" applyAlignment="1" applyProtection="1">
      <alignment horizontal="center"/>
      <protection hidden="1"/>
    </xf>
    <xf numFmtId="0" fontId="3" fillId="6" borderId="4" xfId="0" applyFont="1" applyFill="1" applyBorder="1" applyAlignment="1" applyProtection="1">
      <alignment horizontal="center"/>
      <protection hidden="1"/>
    </xf>
    <xf numFmtId="164" fontId="3" fillId="6" borderId="4" xfId="0" applyNumberFormat="1" applyFont="1" applyFill="1" applyBorder="1" applyAlignment="1" applyProtection="1">
      <alignment horizontal="center"/>
      <protection hidden="1"/>
    </xf>
    <xf numFmtId="0" fontId="0" fillId="4" borderId="20" xfId="0" applyFill="1" applyBorder="1" applyAlignment="1" applyProtection="1">
      <alignment horizontal="center"/>
      <protection locked="0"/>
    </xf>
    <xf numFmtId="164" fontId="3" fillId="6" borderId="5" xfId="0" applyNumberFormat="1" applyFont="1" applyFill="1" applyBorder="1" applyAlignment="1" applyProtection="1">
      <alignment horizontal="center"/>
      <protection hidden="1"/>
    </xf>
    <xf numFmtId="164" fontId="3" fillId="6" borderId="7" xfId="0" applyNumberFormat="1" applyFont="1" applyFill="1" applyBorder="1" applyAlignment="1" applyProtection="1">
      <alignment horizontal="center"/>
      <protection hidden="1"/>
    </xf>
    <xf numFmtId="0" fontId="0" fillId="4" borderId="22" xfId="0" applyFill="1" applyBorder="1" applyAlignment="1" applyProtection="1">
      <alignment horizontal="center"/>
      <protection locked="0"/>
    </xf>
    <xf numFmtId="0" fontId="2" fillId="7" borderId="2" xfId="0" applyFont="1" applyFill="1" applyBorder="1" applyAlignment="1" applyProtection="1">
      <alignment horizontal="center" wrapText="1"/>
      <protection hidden="1"/>
    </xf>
    <xf numFmtId="1" fontId="3" fillId="6" borderId="8" xfId="0" applyNumberFormat="1" applyFont="1" applyFill="1" applyBorder="1" applyAlignment="1" applyProtection="1">
      <alignment horizontal="center"/>
      <protection hidden="1"/>
    </xf>
    <xf numFmtId="0" fontId="0" fillId="4" borderId="23" xfId="0" applyFill="1" applyBorder="1" applyAlignment="1" applyProtection="1">
      <alignment horizontal="center"/>
      <protection locked="0"/>
    </xf>
    <xf numFmtId="165" fontId="3" fillId="6" borderId="9" xfId="0" applyNumberFormat="1" applyFont="1" applyFill="1" applyBorder="1" applyAlignment="1" applyProtection="1">
      <alignment horizontal="center"/>
      <protection hidden="1"/>
    </xf>
    <xf numFmtId="164" fontId="3" fillId="4" borderId="9" xfId="0" applyNumberFormat="1" applyFont="1" applyFill="1" applyBorder="1" applyAlignment="1" applyProtection="1">
      <alignment horizontal="center"/>
      <protection hidden="1"/>
    </xf>
    <xf numFmtId="0" fontId="3" fillId="6" borderId="9" xfId="0" applyFont="1" applyFill="1" applyBorder="1" applyAlignment="1" applyProtection="1">
      <alignment horizontal="center"/>
      <protection hidden="1"/>
    </xf>
    <xf numFmtId="0" fontId="3" fillId="6" borderId="10" xfId="0" applyFont="1" applyFill="1" applyBorder="1" applyAlignment="1" applyProtection="1">
      <alignment horizontal="center"/>
      <protection hidden="1"/>
    </xf>
    <xf numFmtId="0" fontId="3" fillId="6" borderId="8" xfId="0" applyFont="1" applyFill="1" applyBorder="1" applyAlignment="1" applyProtection="1">
      <alignment horizontal="center"/>
      <protection hidden="1"/>
    </xf>
    <xf numFmtId="2" fontId="0" fillId="8" borderId="24" xfId="0" applyNumberFormat="1" applyFill="1" applyBorder="1" applyAlignment="1" applyProtection="1">
      <alignment horizontal="center"/>
      <protection hidden="1"/>
    </xf>
    <xf numFmtId="0" fontId="3" fillId="4" borderId="10" xfId="0" applyFont="1" applyFill="1" applyBorder="1" applyAlignment="1" applyProtection="1">
      <alignment horizontal="center"/>
      <protection hidden="1"/>
    </xf>
    <xf numFmtId="0" fontId="0" fillId="0" borderId="0" xfId="0" applyAlignment="1" applyProtection="1">
      <alignment horizontal="center"/>
      <protection hidden="1"/>
    </xf>
    <xf numFmtId="1" fontId="3" fillId="6" borderId="3" xfId="0" applyNumberFormat="1" applyFont="1" applyFill="1" applyBorder="1" applyAlignment="1" applyProtection="1">
      <alignment horizontal="center"/>
      <protection hidden="1"/>
    </xf>
    <xf numFmtId="0" fontId="0" fillId="4" borderId="25" xfId="0" applyFill="1" applyBorder="1" applyAlignment="1" applyProtection="1">
      <alignment horizontal="center"/>
      <protection locked="0"/>
    </xf>
    <xf numFmtId="165" fontId="3" fillId="6" borderId="0" xfId="0" applyNumberFormat="1" applyFont="1" applyFill="1" applyAlignment="1" applyProtection="1">
      <alignment horizontal="center"/>
      <protection hidden="1"/>
    </xf>
    <xf numFmtId="164" fontId="3" fillId="4" borderId="0" xfId="0" applyNumberFormat="1" applyFont="1" applyFill="1" applyAlignment="1" applyProtection="1">
      <alignment horizontal="center"/>
      <protection hidden="1"/>
    </xf>
    <xf numFmtId="164" fontId="3" fillId="6" borderId="0" xfId="0" applyNumberFormat="1" applyFont="1" applyFill="1" applyAlignment="1" applyProtection="1">
      <alignment horizontal="center"/>
      <protection hidden="1"/>
    </xf>
    <xf numFmtId="164" fontId="3" fillId="4" borderId="4" xfId="0" applyNumberFormat="1" applyFont="1" applyFill="1" applyBorder="1" applyAlignment="1" applyProtection="1">
      <alignment horizontal="center"/>
      <protection hidden="1"/>
    </xf>
    <xf numFmtId="0" fontId="3" fillId="6" borderId="3" xfId="0" applyFont="1" applyFill="1" applyBorder="1" applyAlignment="1" applyProtection="1">
      <alignment horizontal="center"/>
      <protection hidden="1"/>
    </xf>
    <xf numFmtId="2" fontId="0" fillId="8" borderId="20" xfId="0" applyNumberFormat="1" applyFill="1" applyBorder="1" applyAlignment="1" applyProtection="1">
      <alignment horizontal="center"/>
      <protection hidden="1"/>
    </xf>
    <xf numFmtId="0" fontId="3" fillId="4" borderId="4" xfId="0" applyFont="1" applyFill="1" applyBorder="1" applyAlignment="1" applyProtection="1">
      <alignment horizontal="center"/>
      <protection hidden="1"/>
    </xf>
    <xf numFmtId="1" fontId="3" fillId="6" borderId="5" xfId="0" applyNumberFormat="1" applyFont="1" applyFill="1" applyBorder="1" applyAlignment="1" applyProtection="1">
      <alignment horizontal="center"/>
      <protection hidden="1"/>
    </xf>
    <xf numFmtId="0" fontId="0" fillId="4" borderId="26" xfId="0" applyFill="1" applyBorder="1" applyAlignment="1" applyProtection="1">
      <alignment horizontal="center"/>
      <protection locked="0"/>
    </xf>
    <xf numFmtId="165" fontId="3" fillId="6" borderId="6" xfId="0" applyNumberFormat="1" applyFont="1" applyFill="1" applyBorder="1" applyAlignment="1" applyProtection="1">
      <alignment horizontal="center"/>
      <protection hidden="1"/>
    </xf>
    <xf numFmtId="164" fontId="3" fillId="4" borderId="6" xfId="0" applyNumberFormat="1" applyFont="1" applyFill="1" applyBorder="1" applyAlignment="1" applyProtection="1">
      <alignment horizontal="center"/>
      <protection hidden="1"/>
    </xf>
    <xf numFmtId="164" fontId="3" fillId="6" borderId="6" xfId="0" applyNumberFormat="1" applyFont="1" applyFill="1" applyBorder="1" applyAlignment="1" applyProtection="1">
      <alignment horizontal="center"/>
      <protection hidden="1"/>
    </xf>
    <xf numFmtId="164" fontId="3" fillId="4" borderId="7" xfId="0" applyNumberFormat="1" applyFont="1" applyFill="1" applyBorder="1" applyAlignment="1" applyProtection="1">
      <alignment horizontal="center"/>
      <protection hidden="1"/>
    </xf>
    <xf numFmtId="0" fontId="3" fillId="6" borderId="5" xfId="0" applyFont="1" applyFill="1" applyBorder="1" applyAlignment="1" applyProtection="1">
      <alignment horizontal="center"/>
      <protection hidden="1"/>
    </xf>
    <xf numFmtId="2" fontId="0" fillId="8" borderId="22" xfId="0" applyNumberFormat="1" applyFill="1" applyBorder="1" applyAlignment="1" applyProtection="1">
      <alignment horizontal="center"/>
      <protection hidden="1"/>
    </xf>
    <xf numFmtId="0" fontId="3" fillId="4" borderId="7" xfId="0" applyFont="1" applyFill="1" applyBorder="1" applyAlignment="1" applyProtection="1">
      <alignment horizontal="center"/>
      <protection hidden="1"/>
    </xf>
    <xf numFmtId="0" fontId="3" fillId="4" borderId="0" xfId="0" applyFont="1" applyFill="1" applyAlignment="1" applyProtection="1">
      <alignment horizontal="center"/>
      <protection hidden="1"/>
    </xf>
    <xf numFmtId="165" fontId="3" fillId="4" borderId="0" xfId="0" applyNumberFormat="1" applyFont="1" applyFill="1" applyAlignment="1" applyProtection="1">
      <alignment horizontal="center"/>
      <protection hidden="1"/>
    </xf>
    <xf numFmtId="0" fontId="3" fillId="4" borderId="0" xfId="0" applyFont="1" applyFill="1" applyProtection="1">
      <protection hidden="1"/>
    </xf>
    <xf numFmtId="0" fontId="17" fillId="4" borderId="4" xfId="0" applyFont="1" applyFill="1" applyBorder="1" applyAlignment="1" applyProtection="1">
      <alignment horizontal="center"/>
      <protection hidden="1"/>
    </xf>
    <xf numFmtId="0" fontId="12" fillId="0" borderId="0" xfId="0" applyFont="1" applyAlignment="1" applyProtection="1">
      <alignment horizontal="center"/>
      <protection hidden="1"/>
    </xf>
    <xf numFmtId="0" fontId="17" fillId="0" borderId="0" xfId="0" applyFont="1" applyAlignment="1" applyProtection="1">
      <alignment horizontal="center"/>
      <protection hidden="1"/>
    </xf>
    <xf numFmtId="0" fontId="0" fillId="8" borderId="27" xfId="0" applyFill="1" applyBorder="1" applyAlignment="1" applyProtection="1">
      <alignment horizontal="center"/>
      <protection hidden="1"/>
    </xf>
    <xf numFmtId="0" fontId="0" fillId="8" borderId="28" xfId="0" applyFill="1" applyBorder="1" applyAlignment="1" applyProtection="1">
      <alignment horizontal="center"/>
      <protection hidden="1"/>
    </xf>
    <xf numFmtId="165" fontId="0" fillId="4" borderId="0" xfId="0" applyNumberFormat="1" applyFill="1" applyAlignment="1" applyProtection="1">
      <alignment horizontal="center"/>
      <protection hidden="1"/>
    </xf>
    <xf numFmtId="0" fontId="0" fillId="8" borderId="29" xfId="0" applyFill="1" applyBorder="1" applyAlignment="1" applyProtection="1">
      <alignment horizontal="center"/>
      <protection hidden="1"/>
    </xf>
    <xf numFmtId="0" fontId="3" fillId="4" borderId="4" xfId="0" applyFont="1" applyFill="1" applyBorder="1" applyProtection="1">
      <protection hidden="1"/>
    </xf>
    <xf numFmtId="0" fontId="3" fillId="0" borderId="0" xfId="0" applyFont="1" applyProtection="1">
      <protection hidden="1"/>
    </xf>
    <xf numFmtId="0" fontId="2" fillId="7" borderId="5" xfId="0" applyFont="1" applyFill="1" applyBorder="1" applyAlignment="1" applyProtection="1">
      <alignment horizontal="center" vertical="center"/>
      <protection hidden="1"/>
    </xf>
    <xf numFmtId="0" fontId="2" fillId="7" borderId="6" xfId="0" applyFont="1" applyFill="1" applyBorder="1" applyAlignment="1" applyProtection="1">
      <alignment horizontal="center" vertical="center"/>
      <protection hidden="1"/>
    </xf>
    <xf numFmtId="0" fontId="2" fillId="7" borderId="7" xfId="0" applyFont="1" applyFill="1" applyBorder="1" applyAlignment="1" applyProtection="1">
      <alignment horizontal="center" vertical="center"/>
      <protection hidden="1"/>
    </xf>
    <xf numFmtId="0" fontId="2" fillId="7" borderId="5" xfId="0" applyFont="1" applyFill="1" applyBorder="1" applyAlignment="1" applyProtection="1">
      <alignment horizontal="center" vertical="center" wrapText="1"/>
      <protection hidden="1"/>
    </xf>
    <xf numFmtId="0" fontId="2" fillId="7" borderId="6" xfId="0" applyFont="1" applyFill="1" applyBorder="1" applyAlignment="1" applyProtection="1">
      <alignment horizontal="center" vertical="center" wrapText="1"/>
      <protection hidden="1"/>
    </xf>
    <xf numFmtId="0" fontId="2" fillId="7" borderId="7" xfId="0" applyFont="1" applyFill="1" applyBorder="1" applyAlignment="1" applyProtection="1">
      <alignment horizontal="center" vertical="center" wrapText="1"/>
      <protection hidden="1"/>
    </xf>
    <xf numFmtId="0" fontId="3" fillId="4" borderId="30" xfId="0" applyFont="1" applyFill="1" applyBorder="1" applyAlignment="1" applyProtection="1">
      <alignment horizontal="center" vertical="center"/>
      <protection locked="0"/>
    </xf>
    <xf numFmtId="0" fontId="0" fillId="4" borderId="31" xfId="0" applyFill="1" applyBorder="1" applyAlignment="1" applyProtection="1">
      <alignment horizontal="center" vertical="center"/>
      <protection locked="0"/>
    </xf>
    <xf numFmtId="2" fontId="0" fillId="6" borderId="31" xfId="0" applyNumberFormat="1" applyFill="1" applyBorder="1" applyAlignment="1" applyProtection="1">
      <alignment horizontal="center"/>
      <protection hidden="1"/>
    </xf>
    <xf numFmtId="164" fontId="0" fillId="6" borderId="27" xfId="0" applyNumberFormat="1" applyFill="1" applyBorder="1" applyAlignment="1" applyProtection="1">
      <alignment horizontal="center"/>
      <protection hidden="1"/>
    </xf>
    <xf numFmtId="0" fontId="0" fillId="4" borderId="31" xfId="0" applyFill="1" applyBorder="1" applyAlignment="1" applyProtection="1">
      <alignment horizontal="center"/>
      <protection locked="0"/>
    </xf>
    <xf numFmtId="0" fontId="20" fillId="3" borderId="9" xfId="2" applyFont="1" applyBorder="1" applyAlignment="1" applyProtection="1">
      <alignment horizontal="center"/>
      <protection hidden="1"/>
    </xf>
    <xf numFmtId="0" fontId="20" fillId="3" borderId="10" xfId="2" applyFont="1" applyBorder="1" applyAlignment="1" applyProtection="1">
      <alignment horizontal="center"/>
      <protection hidden="1"/>
    </xf>
    <xf numFmtId="0" fontId="3" fillId="4" borderId="32" xfId="0" applyFont="1" applyFill="1" applyBorder="1" applyAlignment="1" applyProtection="1">
      <alignment horizontal="center" vertical="center"/>
      <protection locked="0"/>
    </xf>
    <xf numFmtId="0" fontId="21" fillId="2" borderId="0" xfId="1" applyFont="1" applyBorder="1" applyAlignment="1" applyProtection="1">
      <alignment horizontal="center"/>
      <protection hidden="1"/>
    </xf>
    <xf numFmtId="0" fontId="21" fillId="2" borderId="4" xfId="1" applyFont="1" applyBorder="1" applyAlignment="1" applyProtection="1">
      <alignment horizontal="center"/>
      <protection hidden="1"/>
    </xf>
    <xf numFmtId="0" fontId="0" fillId="4" borderId="25" xfId="0" applyFill="1" applyBorder="1" applyAlignment="1" applyProtection="1">
      <alignment horizontal="center" vertical="center"/>
      <protection locked="0"/>
    </xf>
    <xf numFmtId="0" fontId="22" fillId="4" borderId="9" xfId="0" applyFont="1" applyFill="1" applyBorder="1" applyAlignment="1" applyProtection="1">
      <alignment horizontal="center"/>
      <protection hidden="1"/>
    </xf>
    <xf numFmtId="0" fontId="0" fillId="4" borderId="4" xfId="0" applyFill="1" applyBorder="1" applyAlignment="1" applyProtection="1">
      <alignment horizontal="center"/>
      <protection hidden="1"/>
    </xf>
    <xf numFmtId="0" fontId="3" fillId="0" borderId="0" xfId="0" applyFont="1" applyAlignment="1" applyProtection="1">
      <alignment horizontal="center"/>
      <protection hidden="1"/>
    </xf>
    <xf numFmtId="0" fontId="3" fillId="4" borderId="33" xfId="0" applyFont="1" applyFill="1" applyBorder="1" applyAlignment="1" applyProtection="1">
      <alignment horizontal="center" vertical="center"/>
      <protection locked="0"/>
    </xf>
    <xf numFmtId="0" fontId="0" fillId="4" borderId="26" xfId="0" applyFill="1" applyBorder="1" applyAlignment="1" applyProtection="1">
      <alignment horizontal="center" vertical="center"/>
      <protection locked="0"/>
    </xf>
    <xf numFmtId="2" fontId="0" fillId="6" borderId="34" xfId="0" applyNumberFormat="1" applyFill="1" applyBorder="1" applyAlignment="1" applyProtection="1">
      <alignment horizontal="center"/>
      <protection hidden="1"/>
    </xf>
    <xf numFmtId="164" fontId="0" fillId="6" borderId="35" xfId="0" applyNumberFormat="1" applyFill="1" applyBorder="1" applyAlignment="1" applyProtection="1">
      <alignment horizontal="center"/>
      <protection hidden="1"/>
    </xf>
    <xf numFmtId="0" fontId="23" fillId="4" borderId="0" xfId="0" applyFont="1" applyFill="1" applyProtection="1">
      <protection hidden="1"/>
    </xf>
    <xf numFmtId="0" fontId="23" fillId="4" borderId="7" xfId="0" applyFont="1" applyFill="1" applyBorder="1" applyProtection="1">
      <protection hidden="1"/>
    </xf>
    <xf numFmtId="0" fontId="23" fillId="0" borderId="0" xfId="0" applyFont="1" applyProtection="1">
      <protection hidden="1"/>
    </xf>
    <xf numFmtId="1" fontId="3" fillId="6" borderId="7" xfId="0" applyNumberFormat="1" applyFont="1" applyFill="1" applyBorder="1" applyAlignment="1" applyProtection="1">
      <alignment horizontal="center"/>
      <protection hidden="1"/>
    </xf>
    <xf numFmtId="1" fontId="3" fillId="6" borderId="9" xfId="0" applyNumberFormat="1" applyFont="1" applyFill="1" applyBorder="1" applyAlignment="1" applyProtection="1">
      <alignment horizontal="center"/>
      <protection hidden="1"/>
    </xf>
    <xf numFmtId="1" fontId="3" fillId="6" borderId="0" xfId="0" applyNumberFormat="1" applyFont="1" applyFill="1" applyAlignment="1" applyProtection="1">
      <alignment horizontal="center"/>
      <protection hidden="1"/>
    </xf>
    <xf numFmtId="1" fontId="3" fillId="6" borderId="6" xfId="0" applyNumberFormat="1" applyFont="1" applyFill="1" applyBorder="1" applyAlignment="1" applyProtection="1">
      <alignment horizontal="center"/>
      <protection hidden="1"/>
    </xf>
    <xf numFmtId="166" fontId="0" fillId="8" borderId="27" xfId="0" applyNumberFormat="1" applyFill="1" applyBorder="1" applyAlignment="1" applyProtection="1">
      <alignment horizontal="center"/>
      <protection hidden="1"/>
    </xf>
    <xf numFmtId="167" fontId="0" fillId="4" borderId="0" xfId="0" applyNumberFormat="1" applyFill="1" applyProtection="1">
      <protection hidden="1"/>
    </xf>
    <xf numFmtId="166" fontId="0" fillId="8" borderId="28" xfId="0" applyNumberFormat="1" applyFill="1" applyBorder="1" applyAlignment="1" applyProtection="1">
      <alignment horizontal="center"/>
      <protection hidden="1"/>
    </xf>
    <xf numFmtId="166" fontId="0" fillId="8" borderId="29" xfId="0" applyNumberFormat="1" applyFill="1" applyBorder="1" applyAlignment="1" applyProtection="1">
      <alignment horizontal="center"/>
      <protection hidden="1"/>
    </xf>
    <xf numFmtId="2" fontId="0" fillId="8" borderId="30" xfId="0" applyNumberFormat="1" applyFill="1" applyBorder="1" applyAlignment="1" applyProtection="1">
      <alignment horizontal="center"/>
      <protection hidden="1"/>
    </xf>
    <xf numFmtId="164" fontId="0" fillId="8" borderId="27" xfId="0" applyNumberFormat="1" applyFill="1" applyBorder="1" applyAlignment="1" applyProtection="1">
      <alignment horizontal="center"/>
      <protection hidden="1"/>
    </xf>
    <xf numFmtId="166" fontId="0" fillId="4" borderId="0" xfId="0" applyNumberFormat="1" applyFill="1" applyProtection="1">
      <protection hidden="1"/>
    </xf>
    <xf numFmtId="0" fontId="0" fillId="4" borderId="0" xfId="0" quotePrefix="1" applyFill="1" applyAlignment="1" applyProtection="1">
      <alignment horizontal="left"/>
      <protection hidden="1"/>
    </xf>
    <xf numFmtId="0" fontId="0" fillId="4" borderId="0" xfId="0" quotePrefix="1" applyFill="1" applyAlignment="1" applyProtection="1">
      <alignment horizontal="center"/>
      <protection hidden="1"/>
    </xf>
    <xf numFmtId="166" fontId="0" fillId="4" borderId="0" xfId="0" applyNumberFormat="1" applyFill="1" applyAlignment="1" applyProtection="1">
      <alignment horizontal="center"/>
      <protection hidden="1"/>
    </xf>
    <xf numFmtId="0" fontId="0" fillId="4" borderId="34" xfId="0" applyFill="1" applyBorder="1" applyAlignment="1" applyProtection="1">
      <alignment horizontal="center" vertical="center"/>
      <protection locked="0"/>
    </xf>
    <xf numFmtId="2" fontId="0" fillId="8" borderId="36" xfId="0" applyNumberFormat="1" applyFill="1" applyBorder="1" applyAlignment="1" applyProtection="1">
      <alignment horizontal="center"/>
      <protection hidden="1"/>
    </xf>
    <xf numFmtId="164" fontId="0" fillId="8" borderId="35" xfId="0" applyNumberFormat="1" applyFill="1" applyBorder="1" applyAlignment="1" applyProtection="1">
      <alignment horizontal="center"/>
      <protection hidden="1"/>
    </xf>
    <xf numFmtId="0" fontId="11" fillId="0" borderId="6" xfId="0" applyFont="1" applyBorder="1" applyProtection="1">
      <protection hidden="1"/>
    </xf>
    <xf numFmtId="0" fontId="3" fillId="4" borderId="37" xfId="0" applyFont="1" applyFill="1" applyBorder="1" applyAlignment="1" applyProtection="1">
      <alignment horizontal="center" vertical="center"/>
      <protection locked="0"/>
    </xf>
    <xf numFmtId="0" fontId="0" fillId="4" borderId="23" xfId="0" applyFill="1" applyBorder="1" applyAlignment="1" applyProtection="1">
      <alignment horizontal="center" vertical="center"/>
      <protection locked="0"/>
    </xf>
    <xf numFmtId="2" fontId="0" fillId="6" borderId="23" xfId="0" applyNumberFormat="1" applyFill="1" applyBorder="1" applyAlignment="1" applyProtection="1">
      <alignment horizontal="center"/>
      <protection hidden="1"/>
    </xf>
    <xf numFmtId="164" fontId="0" fillId="6" borderId="38" xfId="0" applyNumberFormat="1" applyFill="1" applyBorder="1" applyAlignment="1" applyProtection="1">
      <alignment horizontal="center"/>
      <protection hidden="1"/>
    </xf>
    <xf numFmtId="164" fontId="3" fillId="6" borderId="9" xfId="0" applyNumberFormat="1" applyFont="1" applyFill="1" applyBorder="1" applyAlignment="1" applyProtection="1">
      <alignment horizontal="center"/>
      <protection hidden="1"/>
    </xf>
    <xf numFmtId="0" fontId="28" fillId="9" borderId="6" xfId="0" applyFont="1" applyFill="1" applyBorder="1" applyAlignment="1" applyProtection="1">
      <alignment horizontal="center"/>
      <protection hidden="1"/>
    </xf>
    <xf numFmtId="0" fontId="28" fillId="9" borderId="7" xfId="0" applyFont="1" applyFill="1" applyBorder="1" applyAlignment="1" applyProtection="1">
      <alignment horizontal="center"/>
      <protection hidden="1"/>
    </xf>
    <xf numFmtId="2" fontId="0" fillId="8" borderId="32" xfId="0" applyNumberFormat="1" applyFill="1" applyBorder="1" applyAlignment="1" applyProtection="1">
      <alignment horizontal="center"/>
      <protection hidden="1"/>
    </xf>
    <xf numFmtId="2" fontId="0" fillId="8" borderId="33" xfId="0" applyNumberFormat="1" applyFill="1" applyBorder="1" applyAlignment="1" applyProtection="1">
      <alignment horizontal="center"/>
      <protection hidden="1"/>
    </xf>
    <xf numFmtId="2" fontId="0" fillId="8" borderId="37" xfId="0" applyNumberFormat="1" applyFill="1" applyBorder="1" applyAlignment="1" applyProtection="1">
      <alignment horizontal="center"/>
      <protection hidden="1"/>
    </xf>
    <xf numFmtId="164" fontId="0" fillId="8" borderId="38" xfId="0" applyNumberFormat="1" applyFill="1" applyBorder="1" applyAlignment="1" applyProtection="1">
      <alignment horizontal="center"/>
      <protection hidden="1"/>
    </xf>
    <xf numFmtId="0" fontId="3" fillId="4" borderId="36" xfId="0" applyFont="1" applyFill="1" applyBorder="1" applyAlignment="1" applyProtection="1">
      <alignment horizontal="center" vertical="center"/>
      <protection locked="0"/>
    </xf>
    <xf numFmtId="164" fontId="0" fillId="8" borderId="29" xfId="0" applyNumberFormat="1" applyFill="1" applyBorder="1" applyAlignment="1" applyProtection="1">
      <alignment horizontal="center"/>
      <protection hidden="1"/>
    </xf>
    <xf numFmtId="0" fontId="3" fillId="6" borderId="12" xfId="0" applyFont="1" applyFill="1" applyBorder="1" applyAlignment="1" applyProtection="1">
      <alignment horizontal="center" vertical="center"/>
      <protection hidden="1"/>
    </xf>
    <xf numFmtId="0" fontId="3" fillId="6" borderId="15" xfId="0" applyFont="1" applyFill="1" applyBorder="1" applyAlignment="1" applyProtection="1">
      <alignment horizontal="center" vertical="center"/>
      <protection hidden="1"/>
    </xf>
    <xf numFmtId="0" fontId="3" fillId="6" borderId="21" xfId="0" applyFont="1" applyFill="1" applyBorder="1" applyAlignment="1" applyProtection="1">
      <alignment horizontal="center" vertical="center"/>
      <protection hidden="1"/>
    </xf>
    <xf numFmtId="0" fontId="4" fillId="5" borderId="1" xfId="0" applyFont="1" applyFill="1" applyBorder="1" applyAlignment="1" applyProtection="1">
      <alignment horizontal="center"/>
      <protection hidden="1"/>
    </xf>
    <xf numFmtId="0" fontId="4" fillId="5" borderId="2" xfId="0" applyFont="1" applyFill="1" applyBorder="1" applyAlignment="1" applyProtection="1">
      <alignment horizontal="center"/>
      <protection hidden="1"/>
    </xf>
    <xf numFmtId="0" fontId="4" fillId="5" borderId="11" xfId="0" applyFont="1" applyFill="1" applyBorder="1" applyAlignment="1" applyProtection="1">
      <alignment horizontal="center"/>
      <protection hidden="1"/>
    </xf>
    <xf numFmtId="0" fontId="2" fillId="7" borderId="8" xfId="0" applyFont="1" applyFill="1" applyBorder="1" applyAlignment="1" applyProtection="1">
      <alignment horizontal="center"/>
      <protection hidden="1"/>
    </xf>
    <xf numFmtId="0" fontId="2" fillId="7" borderId="9" xfId="0" applyFont="1" applyFill="1" applyBorder="1" applyAlignment="1" applyProtection="1">
      <alignment horizontal="center"/>
      <protection hidden="1"/>
    </xf>
    <xf numFmtId="0" fontId="2" fillId="7" borderId="11" xfId="0" applyFont="1" applyFill="1" applyBorder="1" applyAlignment="1" applyProtection="1">
      <alignment horizontal="center"/>
      <protection hidden="1"/>
    </xf>
    <xf numFmtId="0" fontId="14" fillId="7" borderId="1" xfId="0" applyFont="1" applyFill="1" applyBorder="1" applyAlignment="1" applyProtection="1">
      <alignment horizontal="center"/>
      <protection hidden="1"/>
    </xf>
    <xf numFmtId="0" fontId="14" fillId="7" borderId="11" xfId="0" applyFont="1" applyFill="1" applyBorder="1" applyAlignment="1" applyProtection="1">
      <alignment horizontal="center"/>
      <protection hidden="1"/>
    </xf>
    <xf numFmtId="0" fontId="2" fillId="7" borderId="8" xfId="0" applyFont="1" applyFill="1" applyBorder="1" applyAlignment="1" applyProtection="1">
      <alignment horizontal="center" vertical="center"/>
      <protection hidden="1"/>
    </xf>
    <xf numFmtId="0" fontId="2" fillId="7" borderId="9" xfId="0" applyFont="1" applyFill="1" applyBorder="1" applyAlignment="1" applyProtection="1">
      <alignment horizontal="center" vertical="center"/>
      <protection hidden="1"/>
    </xf>
    <xf numFmtId="0" fontId="2" fillId="7" borderId="11" xfId="0" applyFont="1" applyFill="1" applyBorder="1" applyAlignment="1" applyProtection="1">
      <alignment horizontal="center" vertical="center"/>
      <protection hidden="1"/>
    </xf>
    <xf numFmtId="0" fontId="3" fillId="4" borderId="13" xfId="0" applyFont="1" applyFill="1" applyBorder="1" applyAlignment="1" applyProtection="1">
      <alignment horizontal="center"/>
      <protection locked="0"/>
    </xf>
    <xf numFmtId="0" fontId="3" fillId="4" borderId="14" xfId="0" applyFont="1" applyFill="1" applyBorder="1" applyAlignment="1" applyProtection="1">
      <alignment horizontal="center"/>
      <protection locked="0"/>
    </xf>
    <xf numFmtId="0" fontId="2" fillId="7" borderId="1" xfId="0" applyFont="1" applyFill="1" applyBorder="1" applyAlignment="1" applyProtection="1">
      <alignment horizontal="center"/>
      <protection hidden="1"/>
    </xf>
    <xf numFmtId="0" fontId="0" fillId="4" borderId="1" xfId="0" applyFill="1" applyBorder="1" applyAlignment="1" applyProtection="1">
      <alignment horizontal="center"/>
      <protection locked="0"/>
    </xf>
    <xf numFmtId="0" fontId="0" fillId="4" borderId="11" xfId="0" applyFill="1" applyBorder="1" applyAlignment="1" applyProtection="1">
      <alignment horizontal="center"/>
      <protection locked="0"/>
    </xf>
    <xf numFmtId="0" fontId="0" fillId="4" borderId="16" xfId="0" applyFill="1" applyBorder="1" applyAlignment="1" applyProtection="1">
      <alignment horizontal="center"/>
      <protection locked="0"/>
    </xf>
    <xf numFmtId="0" fontId="0" fillId="4" borderId="17" xfId="0" applyFill="1" applyBorder="1" applyAlignment="1" applyProtection="1">
      <alignment horizontal="center"/>
      <protection locked="0"/>
    </xf>
    <xf numFmtId="164" fontId="3" fillId="6" borderId="15" xfId="0" applyNumberFormat="1" applyFont="1" applyFill="1" applyBorder="1" applyAlignment="1" applyProtection="1">
      <alignment horizontal="right" vertical="center"/>
      <protection hidden="1"/>
    </xf>
    <xf numFmtId="164" fontId="3" fillId="6" borderId="21" xfId="0" applyNumberFormat="1" applyFont="1" applyFill="1" applyBorder="1" applyAlignment="1" applyProtection="1">
      <alignment horizontal="right" vertical="center"/>
      <protection hidden="1"/>
    </xf>
    <xf numFmtId="0" fontId="0" fillId="4" borderId="18" xfId="0" applyFill="1" applyBorder="1" applyAlignment="1" applyProtection="1">
      <alignment horizontal="center"/>
      <protection locked="0"/>
    </xf>
    <xf numFmtId="0" fontId="0" fillId="4" borderId="19" xfId="0" applyFill="1" applyBorder="1" applyAlignment="1" applyProtection="1">
      <alignment horizontal="center"/>
      <protection locked="0"/>
    </xf>
    <xf numFmtId="0" fontId="0" fillId="4" borderId="0" xfId="0" applyFill="1" applyAlignment="1" applyProtection="1">
      <alignment horizontal="center"/>
      <protection locked="0"/>
    </xf>
    <xf numFmtId="0" fontId="0" fillId="4" borderId="4" xfId="0" applyFill="1" applyBorder="1" applyAlignment="1" applyProtection="1">
      <alignment horizontal="center"/>
      <protection locked="0"/>
    </xf>
    <xf numFmtId="0" fontId="0" fillId="4" borderId="6" xfId="0" applyFill="1" applyBorder="1" applyAlignment="1" applyProtection="1">
      <alignment horizontal="center"/>
      <protection locked="0"/>
    </xf>
    <xf numFmtId="0" fontId="0" fillId="4" borderId="7" xfId="0" applyFill="1" applyBorder="1" applyAlignment="1" applyProtection="1">
      <alignment horizontal="center"/>
      <protection locked="0"/>
    </xf>
    <xf numFmtId="0" fontId="0" fillId="4" borderId="0" xfId="0" applyFill="1" applyAlignment="1" applyProtection="1">
      <alignment horizontal="left" wrapText="1"/>
      <protection hidden="1"/>
    </xf>
    <xf numFmtId="0" fontId="0" fillId="4" borderId="4" xfId="0" applyFill="1" applyBorder="1" applyAlignment="1" applyProtection="1">
      <alignment horizontal="left" wrapText="1"/>
      <protection hidden="1"/>
    </xf>
    <xf numFmtId="0" fontId="0" fillId="4" borderId="0" xfId="0" applyFill="1" applyAlignment="1" applyProtection="1">
      <alignment horizontal="left"/>
      <protection hidden="1"/>
    </xf>
    <xf numFmtId="0" fontId="4" fillId="5" borderId="8" xfId="0" applyFont="1" applyFill="1" applyBorder="1" applyAlignment="1" applyProtection="1">
      <alignment horizontal="center"/>
      <protection hidden="1"/>
    </xf>
    <xf numFmtId="0" fontId="4" fillId="5" borderId="9" xfId="0" applyFont="1" applyFill="1" applyBorder="1" applyAlignment="1" applyProtection="1">
      <alignment horizontal="center"/>
      <protection hidden="1"/>
    </xf>
    <xf numFmtId="0" fontId="4" fillId="5" borderId="10" xfId="0" applyFont="1" applyFill="1" applyBorder="1" applyAlignment="1" applyProtection="1">
      <alignment horizontal="center"/>
      <protection hidden="1"/>
    </xf>
    <xf numFmtId="0" fontId="0" fillId="4" borderId="4" xfId="0" applyFill="1" applyBorder="1" applyAlignment="1" applyProtection="1">
      <alignment horizontal="left"/>
      <protection hidden="1"/>
    </xf>
    <xf numFmtId="0" fontId="0" fillId="0" borderId="0" xfId="0" applyAlignment="1" applyProtection="1">
      <alignment horizontal="center"/>
      <protection hidden="1"/>
    </xf>
    <xf numFmtId="0" fontId="0" fillId="4" borderId="18" xfId="0" applyFill="1" applyBorder="1" applyAlignment="1" applyProtection="1">
      <alignment horizontal="left" vertical="top" wrapText="1"/>
      <protection locked="0"/>
    </xf>
    <xf numFmtId="0" fontId="0" fillId="4" borderId="19" xfId="0" applyFill="1" applyBorder="1" applyAlignment="1" applyProtection="1">
      <alignment horizontal="left" vertical="top" wrapText="1"/>
      <protection locked="0"/>
    </xf>
    <xf numFmtId="0" fontId="0" fillId="4" borderId="0" xfId="0" applyFill="1" applyAlignment="1" applyProtection="1">
      <alignment horizontal="left" vertical="top" wrapText="1"/>
      <protection locked="0"/>
    </xf>
    <xf numFmtId="0" fontId="0" fillId="4" borderId="4" xfId="0" applyFill="1" applyBorder="1" applyAlignment="1" applyProtection="1">
      <alignment horizontal="left" vertical="top" wrapText="1"/>
      <protection locked="0"/>
    </xf>
    <xf numFmtId="0" fontId="0" fillId="4" borderId="6" xfId="0" applyFill="1" applyBorder="1" applyAlignment="1" applyProtection="1">
      <alignment horizontal="left" vertical="top" wrapText="1"/>
      <protection locked="0"/>
    </xf>
    <xf numFmtId="0" fontId="0" fillId="4" borderId="7" xfId="0" applyFill="1" applyBorder="1" applyAlignment="1" applyProtection="1">
      <alignment horizontal="left" vertical="top" wrapText="1"/>
      <protection locked="0"/>
    </xf>
    <xf numFmtId="0" fontId="0" fillId="4" borderId="18" xfId="0" applyFill="1" applyBorder="1" applyAlignment="1" applyProtection="1">
      <alignment vertical="top" wrapText="1"/>
      <protection locked="0"/>
    </xf>
    <xf numFmtId="0" fontId="0" fillId="4" borderId="19" xfId="0" applyFill="1" applyBorder="1" applyAlignment="1" applyProtection="1">
      <alignment vertical="top" wrapText="1"/>
      <protection locked="0"/>
    </xf>
    <xf numFmtId="0" fontId="0" fillId="4" borderId="0" xfId="0" applyFill="1" applyAlignment="1" applyProtection="1">
      <alignment vertical="top" wrapText="1"/>
      <protection locked="0"/>
    </xf>
    <xf numFmtId="0" fontId="0" fillId="4" borderId="4" xfId="0" applyFill="1" applyBorder="1" applyAlignment="1" applyProtection="1">
      <alignment vertical="top" wrapText="1"/>
      <protection locked="0"/>
    </xf>
    <xf numFmtId="0" fontId="0" fillId="4" borderId="6" xfId="0" applyFill="1" applyBorder="1" applyAlignment="1" applyProtection="1">
      <alignment vertical="top" wrapText="1"/>
      <protection locked="0"/>
    </xf>
    <xf numFmtId="0" fontId="0" fillId="4" borderId="7" xfId="0" applyFill="1" applyBorder="1" applyAlignment="1" applyProtection="1">
      <alignment vertical="top" wrapText="1"/>
      <protection locked="0"/>
    </xf>
    <xf numFmtId="0" fontId="0" fillId="4" borderId="39" xfId="0" applyFill="1" applyBorder="1" applyAlignment="1" applyProtection="1">
      <alignment horizontal="left" vertical="top"/>
      <protection locked="0"/>
    </xf>
    <xf numFmtId="0" fontId="0" fillId="4" borderId="19" xfId="0" applyFill="1" applyBorder="1" applyAlignment="1" applyProtection="1">
      <alignment horizontal="left" vertical="top"/>
      <protection locked="0"/>
    </xf>
    <xf numFmtId="0" fontId="0" fillId="4" borderId="3" xfId="0" applyFill="1" applyBorder="1" applyAlignment="1" applyProtection="1">
      <alignment horizontal="left" vertical="top"/>
      <protection locked="0"/>
    </xf>
    <xf numFmtId="0" fontId="0" fillId="4" borderId="4" xfId="0" applyFill="1" applyBorder="1" applyAlignment="1" applyProtection="1">
      <alignment horizontal="left" vertical="top"/>
      <protection locked="0"/>
    </xf>
    <xf numFmtId="0" fontId="0" fillId="4" borderId="5" xfId="0" applyFill="1" applyBorder="1" applyAlignment="1" applyProtection="1">
      <alignment horizontal="left" vertical="top"/>
      <protection locked="0"/>
    </xf>
    <xf numFmtId="0" fontId="0" fillId="4" borderId="7" xfId="0" applyFill="1" applyBorder="1" applyAlignment="1" applyProtection="1">
      <alignment horizontal="left" vertical="top"/>
      <protection locked="0"/>
    </xf>
    <xf numFmtId="0" fontId="0" fillId="4" borderId="18" xfId="0" applyFill="1" applyBorder="1" applyAlignment="1" applyProtection="1">
      <alignment horizontal="left" vertical="top"/>
      <protection locked="0"/>
    </xf>
    <xf numFmtId="0" fontId="0" fillId="4" borderId="0" xfId="0" applyFill="1" applyAlignment="1" applyProtection="1">
      <alignment horizontal="left" vertical="top"/>
      <protection locked="0"/>
    </xf>
    <xf numFmtId="0" fontId="0" fillId="4" borderId="6" xfId="0" applyFill="1" applyBorder="1" applyAlignment="1" applyProtection="1">
      <alignment horizontal="left" vertical="top"/>
      <protection locked="0"/>
    </xf>
  </cellXfs>
  <cellStyles count="3">
    <cellStyle name="Good" xfId="1" builtinId="26"/>
    <cellStyle name="Neutral" xfId="2" builtinId="28"/>
    <cellStyle name="Normal" xfId="0" builtinId="0"/>
  </cellStyles>
  <dxfs count="277">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5" tint="-0.24994659260841701"/>
      </font>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Almond</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Almond'!$D$25:$D$28</c:f>
              <c:numCache>
                <c:formatCode>0.0</c:formatCode>
                <c:ptCount val="4"/>
                <c:pt idx="0">
                  <c:v>0.5</c:v>
                </c:pt>
                <c:pt idx="1">
                  <c:v>2</c:v>
                </c:pt>
                <c:pt idx="2">
                  <c:v>5</c:v>
                </c:pt>
                <c:pt idx="3">
                  <c:v>10</c:v>
                </c:pt>
              </c:numCache>
            </c:numRef>
          </c:xVal>
          <c:yVal>
            <c:numRef>
              <c:f>'AlerTox ELISA Almond'!$G$25:$G$28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7909-4033-AE64-068E3C905B89}"/>
            </c:ext>
          </c:extLst>
        </c:ser>
        <c:dLbls>
          <c:showLegendKey val="0"/>
          <c:showVal val="0"/>
          <c:showCatName val="0"/>
          <c:showSerName val="0"/>
          <c:showPercent val="0"/>
          <c:showBubbleSize val="0"/>
        </c:dLbls>
        <c:axId val="533117680"/>
        <c:axId val="1"/>
      </c:scatterChart>
      <c:valAx>
        <c:axId val="533117680"/>
        <c:scaling>
          <c:orientation val="minMax"/>
        </c:scaling>
        <c:delete val="0"/>
        <c:axPos val="b"/>
        <c:title>
          <c:tx>
            <c:rich>
              <a:bodyPr/>
              <a:lstStyle/>
              <a:p>
                <a:pPr>
                  <a:defRPr sz="1050" b="1"/>
                </a:pPr>
                <a:r>
                  <a:rPr lang="en-US" sz="1050" b="1"/>
                  <a:t>ppm Almond</a:t>
                </a:r>
              </a:p>
            </c:rich>
          </c:tx>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242339990521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3117680"/>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Lupine</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Lupine'!$D$25:$D$28</c:f>
              <c:numCache>
                <c:formatCode>0.0</c:formatCode>
                <c:ptCount val="4"/>
                <c:pt idx="0">
                  <c:v>2</c:v>
                </c:pt>
                <c:pt idx="1">
                  <c:v>5</c:v>
                </c:pt>
                <c:pt idx="2">
                  <c:v>15</c:v>
                </c:pt>
                <c:pt idx="3">
                  <c:v>30</c:v>
                </c:pt>
              </c:numCache>
            </c:numRef>
          </c:xVal>
          <c:yVal>
            <c:numRef>
              <c:f>'AlerTox ELISA Lupine'!$G$25:$G$28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53AD-45CC-8EC6-521412846ADA}"/>
            </c:ext>
          </c:extLst>
        </c:ser>
        <c:dLbls>
          <c:showLegendKey val="0"/>
          <c:showVal val="0"/>
          <c:showCatName val="0"/>
          <c:showSerName val="0"/>
          <c:showPercent val="0"/>
          <c:showBubbleSize val="0"/>
        </c:dLbls>
        <c:axId val="533531048"/>
        <c:axId val="1"/>
      </c:scatterChart>
      <c:valAx>
        <c:axId val="533531048"/>
        <c:scaling>
          <c:orientation val="minMax"/>
        </c:scaling>
        <c:delete val="0"/>
        <c:axPos val="b"/>
        <c:title>
          <c:tx>
            <c:rich>
              <a:bodyPr/>
              <a:lstStyle/>
              <a:p>
                <a:pPr>
                  <a:defRPr sz="1050" b="1"/>
                </a:pPr>
                <a:r>
                  <a:rPr lang="en-US" sz="1050" b="1"/>
                  <a:t>ppm</a:t>
                </a:r>
              </a:p>
            </c:rich>
          </c:tx>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3531048"/>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Lysozyme</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Lysozyme'!$D$25:$D$28</c:f>
              <c:numCache>
                <c:formatCode>0</c:formatCode>
                <c:ptCount val="4"/>
                <c:pt idx="0">
                  <c:v>25</c:v>
                </c:pt>
                <c:pt idx="1">
                  <c:v>50</c:v>
                </c:pt>
                <c:pt idx="2">
                  <c:v>125</c:v>
                </c:pt>
                <c:pt idx="3">
                  <c:v>250</c:v>
                </c:pt>
              </c:numCache>
            </c:numRef>
          </c:xVal>
          <c:yVal>
            <c:numRef>
              <c:f>'AlerTox ELISA Lysozyme'!$G$25:$G$28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E9EF-4211-AC25-67346D118AFE}"/>
            </c:ext>
          </c:extLst>
        </c:ser>
        <c:dLbls>
          <c:showLegendKey val="0"/>
          <c:showVal val="0"/>
          <c:showCatName val="0"/>
          <c:showSerName val="0"/>
          <c:showPercent val="0"/>
          <c:showBubbleSize val="0"/>
        </c:dLbls>
        <c:axId val="533876320"/>
        <c:axId val="1"/>
      </c:scatterChart>
      <c:valAx>
        <c:axId val="533876320"/>
        <c:scaling>
          <c:orientation val="minMax"/>
        </c:scaling>
        <c:delete val="0"/>
        <c:axPos val="b"/>
        <c:title>
          <c:tx>
            <c:rich>
              <a:bodyPr/>
              <a:lstStyle/>
              <a:p>
                <a:pPr>
                  <a:defRPr sz="1050" b="1"/>
                </a:pPr>
                <a:r>
                  <a:rPr lang="en-US" sz="1050" b="1"/>
                  <a:t>ppb Lysozyme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3876320"/>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Macadamia</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Macadamia'!$D$25:$D$28</c:f>
              <c:numCache>
                <c:formatCode>0.0</c:formatCode>
                <c:ptCount val="4"/>
                <c:pt idx="0">
                  <c:v>1</c:v>
                </c:pt>
                <c:pt idx="1">
                  <c:v>5</c:v>
                </c:pt>
                <c:pt idx="2">
                  <c:v>12.5</c:v>
                </c:pt>
                <c:pt idx="3">
                  <c:v>25</c:v>
                </c:pt>
              </c:numCache>
            </c:numRef>
          </c:xVal>
          <c:yVal>
            <c:numRef>
              <c:f>'AlerTox ELISA Macadamia'!$G$25:$G$28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7B20-4148-8509-8AB23CE1D1A0}"/>
            </c:ext>
          </c:extLst>
        </c:ser>
        <c:dLbls>
          <c:showLegendKey val="0"/>
          <c:showVal val="0"/>
          <c:showCatName val="0"/>
          <c:showSerName val="0"/>
          <c:showPercent val="0"/>
          <c:showBubbleSize val="0"/>
        </c:dLbls>
        <c:axId val="533878616"/>
        <c:axId val="1"/>
      </c:scatterChart>
      <c:valAx>
        <c:axId val="533878616"/>
        <c:scaling>
          <c:orientation val="minMax"/>
        </c:scaling>
        <c:delete val="0"/>
        <c:axPos val="b"/>
        <c:title>
          <c:tx>
            <c:rich>
              <a:bodyPr/>
              <a:lstStyle/>
              <a:p>
                <a:pPr>
                  <a:defRPr sz="1050" b="1"/>
                </a:pPr>
                <a:r>
                  <a:rPr lang="en-US" sz="1050" b="1"/>
                  <a:t>ppm</a:t>
                </a:r>
              </a:p>
            </c:rich>
          </c:tx>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510429617349E-2"/>
              <c:y val="0.32192337799880277"/>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3878616"/>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Milk</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825828502206455"/>
                  <c:y val="0.20231158605174354"/>
                </c:manualLayout>
              </c:layout>
              <c:numFmt formatCode="#,##0.0000000000" sourceLinked="0"/>
              <c:spPr>
                <a:solidFill>
                  <a:schemeClr val="accent1">
                    <a:lumMod val="40000"/>
                    <a:lumOff val="60000"/>
                  </a:schemeClr>
                </a:solidFill>
              </c:spPr>
            </c:trendlineLbl>
          </c:trendline>
          <c:xVal>
            <c:numRef>
              <c:f>'AlerTox ELISA Milk'!$D$25:$D$28</c:f>
              <c:numCache>
                <c:formatCode>0.0</c:formatCode>
                <c:ptCount val="4"/>
                <c:pt idx="0">
                  <c:v>0.5</c:v>
                </c:pt>
                <c:pt idx="1">
                  <c:v>2</c:v>
                </c:pt>
                <c:pt idx="2">
                  <c:v>5</c:v>
                </c:pt>
                <c:pt idx="3">
                  <c:v>10</c:v>
                </c:pt>
              </c:numCache>
            </c:numRef>
          </c:xVal>
          <c:yVal>
            <c:numRef>
              <c:f>'AlerTox ELISA Milk'!$G$25:$G$28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1583-4CD9-962F-C3C1FCCBA0A9}"/>
            </c:ext>
          </c:extLst>
        </c:ser>
        <c:dLbls>
          <c:showLegendKey val="0"/>
          <c:showVal val="0"/>
          <c:showCatName val="0"/>
          <c:showSerName val="0"/>
          <c:showPercent val="0"/>
          <c:showBubbleSize val="0"/>
        </c:dLbls>
        <c:axId val="533877304"/>
        <c:axId val="1"/>
      </c:scatterChart>
      <c:valAx>
        <c:axId val="533877304"/>
        <c:scaling>
          <c:logBase val="10"/>
          <c:orientation val="minMax"/>
          <c:max val="100"/>
          <c:min val="1.0000000000000002E-2"/>
        </c:scaling>
        <c:delete val="0"/>
        <c:axPos val="b"/>
        <c:title>
          <c:tx>
            <c:rich>
              <a:bodyPr/>
              <a:lstStyle/>
              <a:p>
                <a:pPr>
                  <a:defRPr sz="1050" b="1"/>
                </a:pPr>
                <a:r>
                  <a:rPr lang="en-US" sz="1050" b="1"/>
                  <a:t>ppm</a:t>
                </a:r>
              </a:p>
            </c:rich>
          </c:tx>
          <c:overlay val="0"/>
        </c:title>
        <c:numFmt formatCode="0.0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max val="2.5"/>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3877304"/>
        <c:crossesAt val="0.01"/>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Mustard</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Mustard'!$D$25:$D$28</c:f>
              <c:numCache>
                <c:formatCode>0.0</c:formatCode>
                <c:ptCount val="4"/>
                <c:pt idx="0">
                  <c:v>2</c:v>
                </c:pt>
                <c:pt idx="1">
                  <c:v>10</c:v>
                </c:pt>
                <c:pt idx="2">
                  <c:v>25</c:v>
                </c:pt>
                <c:pt idx="3">
                  <c:v>50</c:v>
                </c:pt>
              </c:numCache>
            </c:numRef>
          </c:xVal>
          <c:yVal>
            <c:numRef>
              <c:f>'AlerTox ELISA Mustard'!$G$25:$G$28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37BE-47A7-B258-DC5ACEB34C01}"/>
            </c:ext>
          </c:extLst>
        </c:ser>
        <c:dLbls>
          <c:showLegendKey val="0"/>
          <c:showVal val="0"/>
          <c:showCatName val="0"/>
          <c:showSerName val="0"/>
          <c:showPercent val="0"/>
          <c:showBubbleSize val="0"/>
        </c:dLbls>
        <c:axId val="533875008"/>
        <c:axId val="1"/>
      </c:scatterChart>
      <c:valAx>
        <c:axId val="533875008"/>
        <c:scaling>
          <c:orientation val="minMax"/>
        </c:scaling>
        <c:delete val="0"/>
        <c:axPos val="b"/>
        <c:title>
          <c:tx>
            <c:rich>
              <a:bodyPr/>
              <a:lstStyle/>
              <a:p>
                <a:pPr>
                  <a:defRPr sz="1050" b="1"/>
                </a:pPr>
                <a:r>
                  <a:rPr lang="en-US" sz="1050" b="1"/>
                  <a:t>ppm Mustard</a:t>
                </a:r>
              </a:p>
            </c:rich>
          </c:tx>
          <c:layout>
            <c:manualLayout>
              <c:xMode val="edge"/>
              <c:yMode val="edge"/>
              <c:x val="0.40942661013527154"/>
              <c:y val="0.90583333333333338"/>
            </c:manualLayout>
          </c:layout>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3875008"/>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Ovalbumin</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Ovalbumin (OVA)'!$D$25:$D$28</c:f>
              <c:numCache>
                <c:formatCode>0</c:formatCode>
                <c:ptCount val="4"/>
                <c:pt idx="0">
                  <c:v>25</c:v>
                </c:pt>
                <c:pt idx="1">
                  <c:v>100</c:v>
                </c:pt>
                <c:pt idx="2">
                  <c:v>250</c:v>
                </c:pt>
                <c:pt idx="3">
                  <c:v>500</c:v>
                </c:pt>
              </c:numCache>
            </c:numRef>
          </c:xVal>
          <c:yVal>
            <c:numRef>
              <c:f>'AlerTox ELISA Ovalbumin (OVA)'!$G$25:$G$28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C988-4A8B-9C78-E011A5A351F2}"/>
            </c:ext>
          </c:extLst>
        </c:ser>
        <c:dLbls>
          <c:showLegendKey val="0"/>
          <c:showVal val="0"/>
          <c:showCatName val="0"/>
          <c:showSerName val="0"/>
          <c:showPercent val="0"/>
          <c:showBubbleSize val="0"/>
        </c:dLbls>
        <c:axId val="534156320"/>
        <c:axId val="1"/>
      </c:scatterChart>
      <c:valAx>
        <c:axId val="534156320"/>
        <c:scaling>
          <c:orientation val="minMax"/>
        </c:scaling>
        <c:delete val="0"/>
        <c:axPos val="b"/>
        <c:title>
          <c:tx>
            <c:rich>
              <a:bodyPr/>
              <a:lstStyle/>
              <a:p>
                <a:pPr>
                  <a:defRPr sz="1050" b="1"/>
                </a:pPr>
                <a:r>
                  <a:rPr lang="en-US" sz="1050" b="1"/>
                  <a:t>ppb Ovalbumin</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4156320"/>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Peanut</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Peanut'!$D$25:$D$28</c:f>
              <c:numCache>
                <c:formatCode>0.0</c:formatCode>
                <c:ptCount val="4"/>
                <c:pt idx="0">
                  <c:v>1</c:v>
                </c:pt>
                <c:pt idx="1">
                  <c:v>5</c:v>
                </c:pt>
                <c:pt idx="2">
                  <c:v>15</c:v>
                </c:pt>
                <c:pt idx="3">
                  <c:v>30</c:v>
                </c:pt>
              </c:numCache>
            </c:numRef>
          </c:xVal>
          <c:yVal>
            <c:numRef>
              <c:f>'AlerTox ELISA Peanut'!$G$25:$G$28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5501-4282-AE08-08EA6F30C6EB}"/>
            </c:ext>
          </c:extLst>
        </c:ser>
        <c:dLbls>
          <c:showLegendKey val="0"/>
          <c:showVal val="0"/>
          <c:showCatName val="0"/>
          <c:showSerName val="0"/>
          <c:showPercent val="0"/>
          <c:showBubbleSize val="0"/>
        </c:dLbls>
        <c:axId val="534157304"/>
        <c:axId val="1"/>
      </c:scatterChart>
      <c:valAx>
        <c:axId val="534157304"/>
        <c:scaling>
          <c:orientation val="minMax"/>
        </c:scaling>
        <c:delete val="0"/>
        <c:axPos val="b"/>
        <c:title>
          <c:tx>
            <c:rich>
              <a:bodyPr/>
              <a:lstStyle/>
              <a:p>
                <a:pPr>
                  <a:defRPr sz="1050" b="1"/>
                </a:pPr>
                <a:r>
                  <a:rPr lang="en-US" sz="1050" b="1"/>
                  <a:t>ppm</a:t>
                </a:r>
                <a:r>
                  <a:rPr lang="en-US" sz="1050" b="1" baseline="0"/>
                  <a:t> of Peanut</a:t>
                </a:r>
                <a:endParaRPr lang="en-US" sz="1050" b="1"/>
              </a:p>
            </c:rich>
          </c:tx>
          <c:layout>
            <c:manualLayout>
              <c:xMode val="edge"/>
              <c:yMode val="edge"/>
              <c:x val="0.38833001644025267"/>
              <c:y val="0.90583333333333338"/>
            </c:manualLayout>
          </c:layout>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4157304"/>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Pistachio</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Pistachio'!$D$25:$D$28</c:f>
              <c:numCache>
                <c:formatCode>0.0</c:formatCode>
                <c:ptCount val="4"/>
                <c:pt idx="0">
                  <c:v>1</c:v>
                </c:pt>
                <c:pt idx="1">
                  <c:v>5</c:v>
                </c:pt>
                <c:pt idx="2">
                  <c:v>12.5</c:v>
                </c:pt>
                <c:pt idx="3">
                  <c:v>25</c:v>
                </c:pt>
              </c:numCache>
            </c:numRef>
          </c:xVal>
          <c:yVal>
            <c:numRef>
              <c:f>'AlerTox ELISA Pistachio'!$G$25:$G$28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5B7E-40AA-BF25-E834547A25FF}"/>
            </c:ext>
          </c:extLst>
        </c:ser>
        <c:dLbls>
          <c:showLegendKey val="0"/>
          <c:showVal val="0"/>
          <c:showCatName val="0"/>
          <c:showSerName val="0"/>
          <c:showPercent val="0"/>
          <c:showBubbleSize val="0"/>
        </c:dLbls>
        <c:axId val="534144512"/>
        <c:axId val="1"/>
      </c:scatterChart>
      <c:valAx>
        <c:axId val="534144512"/>
        <c:scaling>
          <c:orientation val="minMax"/>
        </c:scaling>
        <c:delete val="0"/>
        <c:axPos val="b"/>
        <c:title>
          <c:tx>
            <c:rich>
              <a:bodyPr/>
              <a:lstStyle/>
              <a:p>
                <a:pPr>
                  <a:defRPr sz="1050" b="1"/>
                </a:pPr>
                <a:r>
                  <a:rPr lang="en-US" sz="1050" b="1"/>
                  <a:t>ppm</a:t>
                </a:r>
              </a:p>
            </c:rich>
          </c:tx>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4144512"/>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Sesame</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15779815984540393"/>
                  <c:y val="0.12072319085114361"/>
                </c:manualLayout>
              </c:layout>
              <c:numFmt formatCode="#,##0.0000000000" sourceLinked="0"/>
              <c:spPr>
                <a:solidFill>
                  <a:schemeClr val="accent1">
                    <a:lumMod val="40000"/>
                    <a:lumOff val="60000"/>
                  </a:schemeClr>
                </a:solidFill>
              </c:spPr>
            </c:trendlineLbl>
          </c:trendline>
          <c:xVal>
            <c:numRef>
              <c:f>'AlerTox ELISA Sesame'!$D$25:$D$28</c:f>
              <c:numCache>
                <c:formatCode>0.0</c:formatCode>
                <c:ptCount val="4"/>
                <c:pt idx="0">
                  <c:v>2</c:v>
                </c:pt>
                <c:pt idx="1">
                  <c:v>4</c:v>
                </c:pt>
                <c:pt idx="2">
                  <c:v>10</c:v>
                </c:pt>
                <c:pt idx="3">
                  <c:v>20</c:v>
                </c:pt>
              </c:numCache>
            </c:numRef>
          </c:xVal>
          <c:yVal>
            <c:numRef>
              <c:f>'AlerTox ELISA Sesame'!$G$25:$G$28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2655-44CF-BC69-153478BF193A}"/>
            </c:ext>
          </c:extLst>
        </c:ser>
        <c:dLbls>
          <c:showLegendKey val="0"/>
          <c:showVal val="0"/>
          <c:showCatName val="0"/>
          <c:showSerName val="0"/>
          <c:showPercent val="0"/>
          <c:showBubbleSize val="0"/>
        </c:dLbls>
        <c:axId val="534147136"/>
        <c:axId val="1"/>
      </c:scatterChart>
      <c:valAx>
        <c:axId val="534147136"/>
        <c:scaling>
          <c:logBase val="10"/>
          <c:orientation val="minMax"/>
          <c:max val="100"/>
          <c:min val="1.0000000000000002E-2"/>
        </c:scaling>
        <c:delete val="0"/>
        <c:axPos val="b"/>
        <c:title>
          <c:tx>
            <c:rich>
              <a:bodyPr/>
              <a:lstStyle/>
              <a:p>
                <a:pPr>
                  <a:defRPr sz="1050" b="1"/>
                </a:pPr>
                <a:r>
                  <a:rPr lang="en-US" sz="1050" b="1"/>
                  <a:t>ppm</a:t>
                </a:r>
              </a:p>
            </c:rich>
          </c:tx>
          <c:overlay val="0"/>
        </c:title>
        <c:numFmt formatCode="0.0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max val="2.5"/>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4147136"/>
        <c:crossesAt val="0.01"/>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Soy (STI)</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Soy (STI)'!$D$25:$D$28</c:f>
              <c:numCache>
                <c:formatCode>0</c:formatCode>
                <c:ptCount val="4"/>
                <c:pt idx="0">
                  <c:v>50</c:v>
                </c:pt>
                <c:pt idx="1">
                  <c:v>150</c:v>
                </c:pt>
                <c:pt idx="2">
                  <c:v>300</c:v>
                </c:pt>
                <c:pt idx="3">
                  <c:v>600</c:v>
                </c:pt>
              </c:numCache>
            </c:numRef>
          </c:xVal>
          <c:yVal>
            <c:numRef>
              <c:f>'AlerTox ELISA Soy (STI)'!$G$25:$G$28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93CC-48F1-97CF-5ABD987F0B5C}"/>
            </c:ext>
          </c:extLst>
        </c:ser>
        <c:dLbls>
          <c:showLegendKey val="0"/>
          <c:showVal val="0"/>
          <c:showCatName val="0"/>
          <c:showSerName val="0"/>
          <c:showPercent val="0"/>
          <c:showBubbleSize val="0"/>
        </c:dLbls>
        <c:axId val="534145824"/>
        <c:axId val="1"/>
      </c:scatterChart>
      <c:valAx>
        <c:axId val="534145824"/>
        <c:scaling>
          <c:orientation val="minMax"/>
        </c:scaling>
        <c:delete val="0"/>
        <c:axPos val="b"/>
        <c:title>
          <c:tx>
            <c:rich>
              <a:bodyPr/>
              <a:lstStyle/>
              <a:p>
                <a:pPr>
                  <a:defRPr sz="1050" b="1"/>
                </a:pPr>
                <a:r>
                  <a:rPr lang="en-US" sz="1050" b="1"/>
                  <a:t>ppb Soy STI</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4145824"/>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a:t>
            </a:r>
            <a:r>
              <a:rPr lang="el-GR" b="1"/>
              <a:t>β</a:t>
            </a:r>
            <a:r>
              <a:rPr lang="es-ES" b="1"/>
              <a:t>-lactoglobulin</a:t>
            </a:r>
            <a:r>
              <a:rPr lang="es-ES" b="1" baseline="0"/>
              <a:t> (BLG)</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BLG'!$D$25:$D$28</c:f>
              <c:numCache>
                <c:formatCode>0</c:formatCode>
                <c:ptCount val="4"/>
                <c:pt idx="0">
                  <c:v>10</c:v>
                </c:pt>
                <c:pt idx="1">
                  <c:v>50</c:v>
                </c:pt>
                <c:pt idx="2">
                  <c:v>150</c:v>
                </c:pt>
                <c:pt idx="3">
                  <c:v>300</c:v>
                </c:pt>
              </c:numCache>
            </c:numRef>
          </c:xVal>
          <c:yVal>
            <c:numRef>
              <c:f>'AlerTox ELISA BLG'!$G$25:$G$28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F5F6-435A-8E71-A45AA562A3ED}"/>
            </c:ext>
          </c:extLst>
        </c:ser>
        <c:dLbls>
          <c:showLegendKey val="0"/>
          <c:showVal val="0"/>
          <c:showCatName val="0"/>
          <c:showSerName val="0"/>
          <c:showPercent val="0"/>
          <c:showBubbleSize val="0"/>
        </c:dLbls>
        <c:axId val="533117352"/>
        <c:axId val="1"/>
      </c:scatterChart>
      <c:valAx>
        <c:axId val="533117352"/>
        <c:scaling>
          <c:orientation val="minMax"/>
        </c:scaling>
        <c:delete val="0"/>
        <c:axPos val="b"/>
        <c:title>
          <c:tx>
            <c:rich>
              <a:bodyPr/>
              <a:lstStyle/>
              <a:p>
                <a:pPr>
                  <a:defRPr sz="1050" b="1"/>
                </a:pPr>
                <a:r>
                  <a:rPr lang="en-US" sz="1050" b="1"/>
                  <a:t>ppb BLG</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3117352"/>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Walnut</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1.0902483343428226E-2"/>
                  <c:y val="0.12072319085114361"/>
                </c:manualLayout>
              </c:layout>
              <c:numFmt formatCode="#,##0.0000000000" sourceLinked="0"/>
              <c:spPr>
                <a:solidFill>
                  <a:schemeClr val="accent1">
                    <a:lumMod val="40000"/>
                    <a:lumOff val="60000"/>
                  </a:schemeClr>
                </a:solidFill>
              </c:spPr>
            </c:trendlineLbl>
          </c:trendline>
          <c:xVal>
            <c:numRef>
              <c:f>'AlerTox ELISA Walnut'!$D$25:$D$28</c:f>
              <c:numCache>
                <c:formatCode>0.0</c:formatCode>
                <c:ptCount val="4"/>
                <c:pt idx="0">
                  <c:v>2</c:v>
                </c:pt>
                <c:pt idx="1">
                  <c:v>5</c:v>
                </c:pt>
                <c:pt idx="2">
                  <c:v>15</c:v>
                </c:pt>
                <c:pt idx="3">
                  <c:v>50</c:v>
                </c:pt>
              </c:numCache>
            </c:numRef>
          </c:xVal>
          <c:yVal>
            <c:numRef>
              <c:f>'AlerTox ELISA Walnut'!$G$25:$G$28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BB6B-4905-9D15-C598B301EC2B}"/>
            </c:ext>
          </c:extLst>
        </c:ser>
        <c:dLbls>
          <c:showLegendKey val="0"/>
          <c:showVal val="0"/>
          <c:showCatName val="0"/>
          <c:showSerName val="0"/>
          <c:showPercent val="0"/>
          <c:showBubbleSize val="0"/>
        </c:dLbls>
        <c:axId val="534148120"/>
        <c:axId val="1"/>
      </c:scatterChart>
      <c:valAx>
        <c:axId val="534148120"/>
        <c:scaling>
          <c:logBase val="10"/>
          <c:orientation val="minMax"/>
          <c:max val="100"/>
          <c:min val="1.0000000000000002E-2"/>
        </c:scaling>
        <c:delete val="0"/>
        <c:axPos val="b"/>
        <c:title>
          <c:tx>
            <c:rich>
              <a:bodyPr/>
              <a:lstStyle/>
              <a:p>
                <a:pPr>
                  <a:defRPr sz="1050" b="1"/>
                </a:pPr>
                <a:r>
                  <a:rPr lang="en-US" sz="1050" b="1"/>
                  <a:t>ppm</a:t>
                </a:r>
              </a:p>
            </c:rich>
          </c:tx>
          <c:overlay val="0"/>
        </c:title>
        <c:numFmt formatCode="0.0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max val="2.5"/>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4148120"/>
        <c:crossesAt val="0.01"/>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Casein</a:t>
            </a:r>
            <a:endParaRPr lang="es-ES" b="1" baseline="0"/>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Casein'!$D$25:$D$28</c:f>
              <c:numCache>
                <c:formatCode>0.0</c:formatCode>
                <c:ptCount val="4"/>
                <c:pt idx="0">
                  <c:v>0.2</c:v>
                </c:pt>
                <c:pt idx="1">
                  <c:v>1</c:v>
                </c:pt>
                <c:pt idx="2">
                  <c:v>2.5</c:v>
                </c:pt>
                <c:pt idx="3">
                  <c:v>5</c:v>
                </c:pt>
              </c:numCache>
            </c:numRef>
          </c:xVal>
          <c:yVal>
            <c:numRef>
              <c:f>'AlerTox ELISA Casein'!$G$25:$G$28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3830-4635-A606-A380495F0C82}"/>
            </c:ext>
          </c:extLst>
        </c:ser>
        <c:dLbls>
          <c:showLegendKey val="0"/>
          <c:showVal val="0"/>
          <c:showCatName val="0"/>
          <c:showSerName val="0"/>
          <c:showPercent val="0"/>
          <c:showBubbleSize val="0"/>
        </c:dLbls>
        <c:axId val="533115712"/>
        <c:axId val="1"/>
      </c:scatterChart>
      <c:valAx>
        <c:axId val="533115712"/>
        <c:scaling>
          <c:orientation val="minMax"/>
        </c:scaling>
        <c:delete val="0"/>
        <c:axPos val="b"/>
        <c:title>
          <c:tx>
            <c:rich>
              <a:bodyPr/>
              <a:lstStyle/>
              <a:p>
                <a:pPr>
                  <a:defRPr sz="1050" b="1"/>
                </a:pPr>
                <a:r>
                  <a:rPr lang="en-US" sz="1050" b="1"/>
                  <a:t>ppm</a:t>
                </a:r>
                <a:r>
                  <a:rPr lang="en-US" sz="1050" b="1" baseline="0"/>
                  <a:t> Casein</a:t>
                </a:r>
                <a:endParaRPr lang="en-US" sz="1050" b="1"/>
              </a:p>
            </c:rich>
          </c:tx>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3115712"/>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Cashew</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Cashew'!$D$25:$D$28</c:f>
              <c:numCache>
                <c:formatCode>0.0</c:formatCode>
                <c:ptCount val="4"/>
                <c:pt idx="0">
                  <c:v>2</c:v>
                </c:pt>
                <c:pt idx="1">
                  <c:v>10</c:v>
                </c:pt>
                <c:pt idx="2">
                  <c:v>25</c:v>
                </c:pt>
                <c:pt idx="3">
                  <c:v>50</c:v>
                </c:pt>
              </c:numCache>
            </c:numRef>
          </c:xVal>
          <c:yVal>
            <c:numRef>
              <c:f>'AlerTox ELISA Cashew'!$G$25:$G$28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CBCC-44DF-BC66-2EE8AC730DD9}"/>
            </c:ext>
          </c:extLst>
        </c:ser>
        <c:dLbls>
          <c:showLegendKey val="0"/>
          <c:showVal val="0"/>
          <c:showCatName val="0"/>
          <c:showSerName val="0"/>
          <c:showPercent val="0"/>
          <c:showBubbleSize val="0"/>
        </c:dLbls>
        <c:axId val="533111120"/>
        <c:axId val="1"/>
      </c:scatterChart>
      <c:valAx>
        <c:axId val="533111120"/>
        <c:scaling>
          <c:orientation val="minMax"/>
        </c:scaling>
        <c:delete val="0"/>
        <c:axPos val="b"/>
        <c:title>
          <c:tx>
            <c:rich>
              <a:bodyPr/>
              <a:lstStyle/>
              <a:p>
                <a:pPr>
                  <a:defRPr sz="1050" b="1"/>
                </a:pPr>
                <a:r>
                  <a:rPr lang="en-US" sz="1050" b="1"/>
                  <a:t>ppm</a:t>
                </a:r>
              </a:p>
            </c:rich>
          </c:tx>
          <c:layout>
            <c:manualLayout>
              <c:xMode val="edge"/>
              <c:yMode val="edge"/>
              <c:x val="0.43225317989097517"/>
              <c:y val="0.88994141357330336"/>
            </c:manualLayout>
          </c:layout>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3111120"/>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Coconut</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Coconut'!$D$25:$D$28</c:f>
              <c:numCache>
                <c:formatCode>0.0</c:formatCode>
                <c:ptCount val="4"/>
                <c:pt idx="0">
                  <c:v>2</c:v>
                </c:pt>
                <c:pt idx="1">
                  <c:v>5</c:v>
                </c:pt>
                <c:pt idx="2">
                  <c:v>12.5</c:v>
                </c:pt>
                <c:pt idx="3">
                  <c:v>25</c:v>
                </c:pt>
              </c:numCache>
            </c:numRef>
          </c:xVal>
          <c:yVal>
            <c:numRef>
              <c:f>'AlerTox ELISA Coconut'!$G$25:$G$28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2BD1-4A1B-B72F-08BA3A961878}"/>
            </c:ext>
          </c:extLst>
        </c:ser>
        <c:dLbls>
          <c:showLegendKey val="0"/>
          <c:showVal val="0"/>
          <c:showCatName val="0"/>
          <c:showSerName val="0"/>
          <c:showPercent val="0"/>
          <c:showBubbleSize val="0"/>
        </c:dLbls>
        <c:axId val="476642328"/>
        <c:axId val="1"/>
      </c:scatterChart>
      <c:valAx>
        <c:axId val="476642328"/>
        <c:scaling>
          <c:orientation val="minMax"/>
        </c:scaling>
        <c:delete val="0"/>
        <c:axPos val="b"/>
        <c:title>
          <c:tx>
            <c:rich>
              <a:bodyPr/>
              <a:lstStyle/>
              <a:p>
                <a:pPr>
                  <a:defRPr sz="1050" b="1"/>
                </a:pPr>
                <a:r>
                  <a:rPr lang="en-US" sz="1050" b="1"/>
                  <a:t>ppm</a:t>
                </a:r>
              </a:p>
            </c:rich>
          </c:tx>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76642328"/>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Crustacean</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Crustacean'!$D$25:$D$28</c:f>
              <c:numCache>
                <c:formatCode>0</c:formatCode>
                <c:ptCount val="4"/>
                <c:pt idx="0">
                  <c:v>20</c:v>
                </c:pt>
                <c:pt idx="1">
                  <c:v>80</c:v>
                </c:pt>
                <c:pt idx="2">
                  <c:v>200</c:v>
                </c:pt>
                <c:pt idx="3">
                  <c:v>400</c:v>
                </c:pt>
              </c:numCache>
            </c:numRef>
          </c:xVal>
          <c:yVal>
            <c:numRef>
              <c:f>'AlerTox ELISA Crustacean'!$G$25:$G$28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3495-4FCB-B172-E357279BCFEB}"/>
            </c:ext>
          </c:extLst>
        </c:ser>
        <c:dLbls>
          <c:showLegendKey val="0"/>
          <c:showVal val="0"/>
          <c:showCatName val="0"/>
          <c:showSerName val="0"/>
          <c:showPercent val="0"/>
          <c:showBubbleSize val="0"/>
        </c:dLbls>
        <c:axId val="476642000"/>
        <c:axId val="1"/>
      </c:scatterChart>
      <c:valAx>
        <c:axId val="476642000"/>
        <c:scaling>
          <c:orientation val="minMax"/>
        </c:scaling>
        <c:delete val="0"/>
        <c:axPos val="b"/>
        <c:title>
          <c:tx>
            <c:rich>
              <a:bodyPr/>
              <a:lstStyle/>
              <a:p>
                <a:pPr>
                  <a:defRPr sz="1050" b="1"/>
                </a:pPr>
                <a:r>
                  <a:rPr lang="en-US" sz="1050" b="1"/>
                  <a:t>ppb </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76642000"/>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Egg</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Egg'!$D$25:$D$28</c:f>
              <c:numCache>
                <c:formatCode>0.0</c:formatCode>
                <c:ptCount val="4"/>
                <c:pt idx="0">
                  <c:v>0.4</c:v>
                </c:pt>
                <c:pt idx="1">
                  <c:v>2</c:v>
                </c:pt>
                <c:pt idx="2">
                  <c:v>4</c:v>
                </c:pt>
                <c:pt idx="3">
                  <c:v>8</c:v>
                </c:pt>
              </c:numCache>
            </c:numRef>
          </c:xVal>
          <c:yVal>
            <c:numRef>
              <c:f>'AlerTox ELISA Egg'!$G$25:$G$28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F71F-4F94-B2CD-557F630344FA}"/>
            </c:ext>
          </c:extLst>
        </c:ser>
        <c:dLbls>
          <c:showLegendKey val="0"/>
          <c:showVal val="0"/>
          <c:showCatName val="0"/>
          <c:showSerName val="0"/>
          <c:showPercent val="0"/>
          <c:showBubbleSize val="0"/>
        </c:dLbls>
        <c:axId val="533532360"/>
        <c:axId val="1"/>
      </c:scatterChart>
      <c:valAx>
        <c:axId val="533532360"/>
        <c:scaling>
          <c:orientation val="minMax"/>
        </c:scaling>
        <c:delete val="0"/>
        <c:axPos val="b"/>
        <c:title>
          <c:tx>
            <c:rich>
              <a:bodyPr/>
              <a:lstStyle/>
              <a:p>
                <a:pPr>
                  <a:defRPr sz="1050" b="1"/>
                </a:pPr>
                <a:r>
                  <a:rPr lang="en-US" sz="1050" b="1"/>
                  <a:t>ppm Egg</a:t>
                </a:r>
              </a:p>
            </c:rich>
          </c:tx>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3532360"/>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Fish</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Fish'!$D$25:$D$28</c:f>
              <c:numCache>
                <c:formatCode>0</c:formatCode>
                <c:ptCount val="4"/>
                <c:pt idx="0">
                  <c:v>4</c:v>
                </c:pt>
                <c:pt idx="1">
                  <c:v>20</c:v>
                </c:pt>
                <c:pt idx="2">
                  <c:v>50</c:v>
                </c:pt>
                <c:pt idx="3">
                  <c:v>100</c:v>
                </c:pt>
              </c:numCache>
            </c:numRef>
          </c:xVal>
          <c:yVal>
            <c:numRef>
              <c:f>'AlerTox ELISA Fish'!$G$25:$G$28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3E5F-4ED5-961B-972B23DC2D50}"/>
            </c:ext>
          </c:extLst>
        </c:ser>
        <c:dLbls>
          <c:showLegendKey val="0"/>
          <c:showVal val="0"/>
          <c:showCatName val="0"/>
          <c:showSerName val="0"/>
          <c:showPercent val="0"/>
          <c:showBubbleSize val="0"/>
        </c:dLbls>
        <c:axId val="533526456"/>
        <c:axId val="1"/>
      </c:scatterChart>
      <c:valAx>
        <c:axId val="533526456"/>
        <c:scaling>
          <c:orientation val="minMax"/>
        </c:scaling>
        <c:delete val="0"/>
        <c:axPos val="b"/>
        <c:title>
          <c:tx>
            <c:rich>
              <a:bodyPr/>
              <a:lstStyle/>
              <a:p>
                <a:pPr>
                  <a:defRPr sz="1050" b="1"/>
                </a:pPr>
                <a:r>
                  <a:rPr lang="en-US" sz="1050" b="1"/>
                  <a:t>ppm</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3526456"/>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1"/>
              <a:t>AlerTox ELISA Hazelnut</a:t>
            </a:r>
          </a:p>
        </c:rich>
      </c:tx>
      <c:overlay val="0"/>
    </c:title>
    <c:autoTitleDeleted val="0"/>
    <c:plotArea>
      <c:layout>
        <c:manualLayout>
          <c:layoutTarget val="inner"/>
          <c:xMode val="edge"/>
          <c:yMode val="edge"/>
          <c:x val="0.21358330208723914"/>
          <c:y val="0.22451470489265768"/>
          <c:w val="0.73842741879487284"/>
          <c:h val="0.57317343024429634"/>
        </c:manualLayout>
      </c:layout>
      <c:scatterChart>
        <c:scatterStyle val="lineMarker"/>
        <c:varyColors val="0"/>
        <c:ser>
          <c:idx val="0"/>
          <c:order val="0"/>
          <c:trendline>
            <c:trendlineType val="poly"/>
            <c:order val="2"/>
            <c:dispRSqr val="1"/>
            <c:dispEq val="1"/>
            <c:trendlineLbl>
              <c:layout>
                <c:manualLayout>
                  <c:x val="0.24116160060997963"/>
                  <c:y val="0.29929461942257218"/>
                </c:manualLayout>
              </c:layout>
              <c:numFmt formatCode="#,##0.0000000000" sourceLinked="0"/>
              <c:spPr>
                <a:solidFill>
                  <a:schemeClr val="accent1">
                    <a:lumMod val="40000"/>
                    <a:lumOff val="60000"/>
                  </a:schemeClr>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'AlerTox ELISA Hazelnut'!$D$25:$D$28</c:f>
              <c:numCache>
                <c:formatCode>0.0</c:formatCode>
                <c:ptCount val="4"/>
                <c:pt idx="0">
                  <c:v>1</c:v>
                </c:pt>
                <c:pt idx="1">
                  <c:v>5</c:v>
                </c:pt>
                <c:pt idx="2">
                  <c:v>15</c:v>
                </c:pt>
                <c:pt idx="3">
                  <c:v>40</c:v>
                </c:pt>
              </c:numCache>
            </c:numRef>
          </c:xVal>
          <c:yVal>
            <c:numRef>
              <c:f>'AlerTox ELISA Hazelnut'!$G$25:$G$28</c:f>
              <c:numCache>
                <c:formatCode>0.000</c:formatCode>
                <c:ptCount val="4"/>
                <c:pt idx="0">
                  <c:v>0</c:v>
                </c:pt>
                <c:pt idx="1">
                  <c:v>0</c:v>
                </c:pt>
                <c:pt idx="2">
                  <c:v>0</c:v>
                </c:pt>
                <c:pt idx="3">
                  <c:v>0</c:v>
                </c:pt>
              </c:numCache>
            </c:numRef>
          </c:yVal>
          <c:smooth val="0"/>
          <c:extLst>
            <c:ext xmlns:c16="http://schemas.microsoft.com/office/drawing/2014/chart" uri="{C3380CC4-5D6E-409C-BE32-E72D297353CC}">
              <c16:uniqueId val="{00000001-C2A5-4C99-BA76-2D62277CA336}"/>
            </c:ext>
          </c:extLst>
        </c:ser>
        <c:dLbls>
          <c:showLegendKey val="0"/>
          <c:showVal val="0"/>
          <c:showCatName val="0"/>
          <c:showSerName val="0"/>
          <c:showPercent val="0"/>
          <c:showBubbleSize val="0"/>
        </c:dLbls>
        <c:axId val="533529736"/>
        <c:axId val="1"/>
      </c:scatterChart>
      <c:valAx>
        <c:axId val="533529736"/>
        <c:scaling>
          <c:orientation val="minMax"/>
        </c:scaling>
        <c:delete val="0"/>
        <c:axPos val="b"/>
        <c:title>
          <c:tx>
            <c:rich>
              <a:bodyPr/>
              <a:lstStyle/>
              <a:p>
                <a:pPr>
                  <a:defRPr sz="1050" b="1"/>
                </a:pPr>
                <a:r>
                  <a:rPr lang="en-US" sz="1050" b="1"/>
                  <a:t>ppm Hazelnut</a:t>
                </a:r>
              </a:p>
            </c:rich>
          </c:tx>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title>
          <c:tx>
            <c:rich>
              <a:bodyPr/>
              <a:lstStyle/>
              <a:p>
                <a:pPr>
                  <a:defRPr sz="1050" b="1"/>
                </a:pPr>
                <a:r>
                  <a:rPr lang="en-US" sz="1050" b="1"/>
                  <a:t>OD at 450 nm</a:t>
                </a:r>
              </a:p>
            </c:rich>
          </c:tx>
          <c:layout>
            <c:manualLayout>
              <c:xMode val="edge"/>
              <c:yMode val="edge"/>
              <c:x val="2.7495601511349544E-2"/>
              <c:y val="0.32192350956130483"/>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3529736"/>
        <c:crosses val="autoZero"/>
        <c:crossBetween val="midCat"/>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chart" Target="../charts/chart1.xml"/><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2.jpeg"/><Relationship Id="rId1" Type="http://schemas.openxmlformats.org/officeDocument/2006/relationships/chart" Target="../charts/chart10.xml"/><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3.jpeg"/><Relationship Id="rId1" Type="http://schemas.openxmlformats.org/officeDocument/2006/relationships/chart" Target="../charts/chart11.xml"/><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2.png"/><Relationship Id="rId1" Type="http://schemas.openxmlformats.org/officeDocument/2006/relationships/chart" Target="../charts/chart12.xml"/><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5.png"/><Relationship Id="rId1" Type="http://schemas.openxmlformats.org/officeDocument/2006/relationships/chart" Target="../charts/chart13.xml"/><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6.jpeg"/><Relationship Id="rId1" Type="http://schemas.openxmlformats.org/officeDocument/2006/relationships/chart" Target="../charts/chart14.xml"/><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7.jpeg"/><Relationship Id="rId1" Type="http://schemas.openxmlformats.org/officeDocument/2006/relationships/chart" Target="../charts/chart15.xml"/><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8.jpeg"/><Relationship Id="rId1" Type="http://schemas.openxmlformats.org/officeDocument/2006/relationships/chart" Target="../charts/chart16.xml"/><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9.jpeg"/><Relationship Id="rId1" Type="http://schemas.openxmlformats.org/officeDocument/2006/relationships/chart" Target="../charts/chart17.xml"/><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0.jpeg"/><Relationship Id="rId1" Type="http://schemas.openxmlformats.org/officeDocument/2006/relationships/chart" Target="../charts/chart18.xml"/><Relationship Id="rId4"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1.jpeg"/><Relationship Id="rId1" Type="http://schemas.openxmlformats.org/officeDocument/2006/relationships/chart" Target="../charts/chart19.xml"/><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chart" Target="../charts/chart2.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2.jpeg"/><Relationship Id="rId1" Type="http://schemas.openxmlformats.org/officeDocument/2006/relationships/chart" Target="../charts/chart20.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jpeg"/><Relationship Id="rId1" Type="http://schemas.openxmlformats.org/officeDocument/2006/relationships/chart" Target="../charts/chart3.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chart" Target="../charts/chart4.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jpeg"/><Relationship Id="rId1" Type="http://schemas.openxmlformats.org/officeDocument/2006/relationships/chart" Target="../charts/chart5.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8.png"/><Relationship Id="rId1" Type="http://schemas.openxmlformats.org/officeDocument/2006/relationships/chart" Target="../charts/chart6.xml"/><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jpeg"/><Relationship Id="rId1" Type="http://schemas.openxmlformats.org/officeDocument/2006/relationships/chart" Target="../charts/chart7.xml"/><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chart" Target="../charts/chart8.xml"/><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jpeg"/><Relationship Id="rId1" Type="http://schemas.openxmlformats.org/officeDocument/2006/relationships/chart" Target="../charts/chart9.xml"/><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625B81E8-1397-4BB0-9A5B-237FD6D6FF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171450</xdr:colOff>
      <xdr:row>11</xdr:row>
      <xdr:rowOff>76200</xdr:rowOff>
    </xdr:from>
    <xdr:to>
      <xdr:col>13</xdr:col>
      <xdr:colOff>561975</xdr:colOff>
      <xdr:row>21</xdr:row>
      <xdr:rowOff>0</xdr:rowOff>
    </xdr:to>
    <xdr:pic>
      <xdr:nvPicPr>
        <xdr:cNvPr id="3" name="Imagen 4" descr="Un plato con frutas&#10;&#10;Descripción generada automáticamente con confianza media">
          <a:extLst>
            <a:ext uri="{FF2B5EF4-FFF2-40B4-BE49-F238E27FC236}">
              <a16:creationId xmlns:a16="http://schemas.microsoft.com/office/drawing/2014/main" id="{E435374B-F8B6-43FF-A273-DA9800F9C0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63050" y="3714750"/>
          <a:ext cx="2762250"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447675</xdr:colOff>
      <xdr:row>0</xdr:row>
      <xdr:rowOff>0</xdr:rowOff>
    </xdr:from>
    <xdr:to>
      <xdr:col>13</xdr:col>
      <xdr:colOff>895350</xdr:colOff>
      <xdr:row>0</xdr:row>
      <xdr:rowOff>933450</xdr:rowOff>
    </xdr:to>
    <xdr:pic>
      <xdr:nvPicPr>
        <xdr:cNvPr id="4" name="Imagen 3" descr="Logotipo&#10;&#10;Descripción generada automáticamente">
          <a:extLst>
            <a:ext uri="{FF2B5EF4-FFF2-40B4-BE49-F238E27FC236}">
              <a16:creationId xmlns:a16="http://schemas.microsoft.com/office/drawing/2014/main" id="{3A946D37-B36E-44BB-BB79-DC5FD1CFEA4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257175</xdr:colOff>
      <xdr:row>0</xdr:row>
      <xdr:rowOff>38100</xdr:rowOff>
    </xdr:from>
    <xdr:to>
      <xdr:col>5</xdr:col>
      <xdr:colOff>447675</xdr:colOff>
      <xdr:row>0</xdr:row>
      <xdr:rowOff>952500</xdr:rowOff>
    </xdr:to>
    <xdr:pic>
      <xdr:nvPicPr>
        <xdr:cNvPr id="5" name="Imagen 4" descr="Logotipo&#10;&#10;Descripción generada automáticamente">
          <a:extLst>
            <a:ext uri="{FF2B5EF4-FFF2-40B4-BE49-F238E27FC236}">
              <a16:creationId xmlns:a16="http://schemas.microsoft.com/office/drawing/2014/main" id="{3F7D08D7-F89F-409C-A74A-B65C6167637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38100"/>
          <a:ext cx="3409950" cy="91440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104775</xdr:colOff>
      <xdr:row>11</xdr:row>
      <xdr:rowOff>104775</xdr:rowOff>
    </xdr:from>
    <xdr:to>
      <xdr:col>13</xdr:col>
      <xdr:colOff>628650</xdr:colOff>
      <xdr:row>21</xdr:row>
      <xdr:rowOff>9525</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58275" y="3743325"/>
          <a:ext cx="2667000"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0</xdr:row>
      <xdr:rowOff>38100</xdr:rowOff>
    </xdr:from>
    <xdr:to>
      <xdr:col>5</xdr:col>
      <xdr:colOff>447675</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175" y="38100"/>
          <a:ext cx="3409950" cy="91440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514350</xdr:colOff>
      <xdr:row>11</xdr:row>
      <xdr:rowOff>95250</xdr:rowOff>
    </xdr:from>
    <xdr:to>
      <xdr:col>13</xdr:col>
      <xdr:colOff>990600</xdr:colOff>
      <xdr:row>20</xdr:row>
      <xdr:rowOff>95250</xdr:rowOff>
    </xdr:to>
    <xdr:pic>
      <xdr:nvPicPr>
        <xdr:cNvPr id="3" name="Imagen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63100" y="3733800"/>
          <a:ext cx="261937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1066800</xdr:colOff>
      <xdr:row>0</xdr:row>
      <xdr:rowOff>933450</xdr:rowOff>
    </xdr:to>
    <xdr:pic>
      <xdr:nvPicPr>
        <xdr:cNvPr id="5" name="Imagen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0</xdr:row>
      <xdr:rowOff>38100</xdr:rowOff>
    </xdr:from>
    <xdr:to>
      <xdr:col>5</xdr:col>
      <xdr:colOff>447675</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175" y="38100"/>
          <a:ext cx="3409950" cy="91440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85725</xdr:colOff>
      <xdr:row>30</xdr:row>
      <xdr:rowOff>28575</xdr:rowOff>
    </xdr:from>
    <xdr:to>
      <xdr:col>5</xdr:col>
      <xdr:colOff>552450</xdr:colOff>
      <xdr:row>40</xdr:row>
      <xdr:rowOff>152400</xdr:rowOff>
    </xdr:to>
    <xdr:graphicFrame macro="">
      <xdr:nvGraphicFramePr>
        <xdr:cNvPr id="2" name="5 Gráfico">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771525</xdr:colOff>
      <xdr:row>0</xdr:row>
      <xdr:rowOff>0</xdr:rowOff>
    </xdr:from>
    <xdr:to>
      <xdr:col>14</xdr:col>
      <xdr:colOff>95250</xdr:colOff>
      <xdr:row>0</xdr:row>
      <xdr:rowOff>933450</xdr:rowOff>
    </xdr:to>
    <xdr:pic>
      <xdr:nvPicPr>
        <xdr:cNvPr id="4" name="Imagen 4">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76850"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352425</xdr:colOff>
      <xdr:row>11</xdr:row>
      <xdr:rowOff>171450</xdr:rowOff>
    </xdr:from>
    <xdr:to>
      <xdr:col>13</xdr:col>
      <xdr:colOff>1123950</xdr:colOff>
      <xdr:row>21</xdr:row>
      <xdr:rowOff>38100</xdr:rowOff>
    </xdr:to>
    <xdr:pic>
      <xdr:nvPicPr>
        <xdr:cNvPr id="5" name="Imagen 2">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05925" y="3810000"/>
          <a:ext cx="291465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0</xdr:row>
      <xdr:rowOff>38100</xdr:rowOff>
    </xdr:from>
    <xdr:to>
      <xdr:col>5</xdr:col>
      <xdr:colOff>447675</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175" y="38100"/>
          <a:ext cx="3409950" cy="914400"/>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447675</xdr:colOff>
      <xdr:row>11</xdr:row>
      <xdr:rowOff>66675</xdr:rowOff>
    </xdr:from>
    <xdr:to>
      <xdr:col>13</xdr:col>
      <xdr:colOff>390525</xdr:colOff>
      <xdr:row>21</xdr:row>
      <xdr:rowOff>38100</xdr:rowOff>
    </xdr:to>
    <xdr:pic>
      <xdr:nvPicPr>
        <xdr:cNvPr id="3" name="Imagen 4">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r="74809"/>
        <a:stretch>
          <a:fillRect/>
        </a:stretch>
      </xdr:blipFill>
      <xdr:spPr bwMode="auto">
        <a:xfrm>
          <a:off x="9401175" y="3705225"/>
          <a:ext cx="208597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0</xdr:row>
      <xdr:rowOff>38100</xdr:rowOff>
    </xdr:from>
    <xdr:to>
      <xdr:col>5</xdr:col>
      <xdr:colOff>447675</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175" y="38100"/>
          <a:ext cx="3409950" cy="91440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342900</xdr:colOff>
      <xdr:row>11</xdr:row>
      <xdr:rowOff>85725</xdr:rowOff>
    </xdr:from>
    <xdr:to>
      <xdr:col>13</xdr:col>
      <xdr:colOff>723900</xdr:colOff>
      <xdr:row>21</xdr:row>
      <xdr:rowOff>47625</xdr:rowOff>
    </xdr:to>
    <xdr:pic>
      <xdr:nvPicPr>
        <xdr:cNvPr id="3" name="Imagen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96400" y="3724275"/>
          <a:ext cx="2524125"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0</xdr:row>
      <xdr:rowOff>38100</xdr:rowOff>
    </xdr:from>
    <xdr:to>
      <xdr:col>5</xdr:col>
      <xdr:colOff>447675</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175" y="38100"/>
          <a:ext cx="3409950" cy="91440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923925</xdr:colOff>
      <xdr:row>11</xdr:row>
      <xdr:rowOff>0</xdr:rowOff>
    </xdr:from>
    <xdr:to>
      <xdr:col>13</xdr:col>
      <xdr:colOff>581025</xdr:colOff>
      <xdr:row>21</xdr:row>
      <xdr:rowOff>95250</xdr:rowOff>
    </xdr:to>
    <xdr:pic>
      <xdr:nvPicPr>
        <xdr:cNvPr id="3" name="Imagen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7967" t="2052" r="49142" b="1744"/>
        <a:stretch>
          <a:fillRect/>
        </a:stretch>
      </xdr:blipFill>
      <xdr:spPr bwMode="auto">
        <a:xfrm>
          <a:off x="9877425" y="3638550"/>
          <a:ext cx="1800225" cy="217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0</xdr:row>
      <xdr:rowOff>38100</xdr:rowOff>
    </xdr:from>
    <xdr:to>
      <xdr:col>5</xdr:col>
      <xdr:colOff>447675</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175" y="38100"/>
          <a:ext cx="3409950" cy="914400"/>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257175</xdr:colOff>
      <xdr:row>11</xdr:row>
      <xdr:rowOff>114300</xdr:rowOff>
    </xdr:from>
    <xdr:to>
      <xdr:col>13</xdr:col>
      <xdr:colOff>590550</xdr:colOff>
      <xdr:row>20</xdr:row>
      <xdr:rowOff>0</xdr:rowOff>
    </xdr:to>
    <xdr:pic>
      <xdr:nvPicPr>
        <xdr:cNvPr id="3" name="Imagen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10675" y="3752850"/>
          <a:ext cx="247650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0</xdr:row>
      <xdr:rowOff>38100</xdr:rowOff>
    </xdr:from>
    <xdr:to>
      <xdr:col>5</xdr:col>
      <xdr:colOff>447675</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175" y="38100"/>
          <a:ext cx="3409950" cy="914400"/>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180975</xdr:colOff>
      <xdr:row>11</xdr:row>
      <xdr:rowOff>85725</xdr:rowOff>
    </xdr:from>
    <xdr:to>
      <xdr:col>13</xdr:col>
      <xdr:colOff>742950</xdr:colOff>
      <xdr:row>20</xdr:row>
      <xdr:rowOff>123825</xdr:rowOff>
    </xdr:to>
    <xdr:pic>
      <xdr:nvPicPr>
        <xdr:cNvPr id="3" name="Imagen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34475" y="3724275"/>
          <a:ext cx="2705100" cy="1914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0</xdr:row>
      <xdr:rowOff>38100</xdr:rowOff>
    </xdr:from>
    <xdr:to>
      <xdr:col>5</xdr:col>
      <xdr:colOff>447675</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175" y="38100"/>
          <a:ext cx="3409950" cy="914400"/>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171450</xdr:colOff>
      <xdr:row>11</xdr:row>
      <xdr:rowOff>123825</xdr:rowOff>
    </xdr:from>
    <xdr:to>
      <xdr:col>13</xdr:col>
      <xdr:colOff>790575</xdr:colOff>
      <xdr:row>21</xdr:row>
      <xdr:rowOff>85725</xdr:rowOff>
    </xdr:to>
    <xdr:pic>
      <xdr:nvPicPr>
        <xdr:cNvPr id="3" name="Imagen 6">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24950" y="3762375"/>
          <a:ext cx="27622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0</xdr:row>
      <xdr:rowOff>38100</xdr:rowOff>
    </xdr:from>
    <xdr:to>
      <xdr:col>5</xdr:col>
      <xdr:colOff>438150</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38100"/>
          <a:ext cx="3409950" cy="914400"/>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161925</xdr:colOff>
      <xdr:row>11</xdr:row>
      <xdr:rowOff>123825</xdr:rowOff>
    </xdr:from>
    <xdr:to>
      <xdr:col>13</xdr:col>
      <xdr:colOff>733425</xdr:colOff>
      <xdr:row>19</xdr:row>
      <xdr:rowOff>133350</xdr:rowOff>
    </xdr:to>
    <xdr:pic>
      <xdr:nvPicPr>
        <xdr:cNvPr id="3" name="Imagen 4" descr="https://russiabusinesstoday.com/wp-content/uploads/2018/07/soybeans.jpg">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15425" y="3762375"/>
          <a:ext cx="271462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0</xdr:row>
      <xdr:rowOff>38100</xdr:rowOff>
    </xdr:from>
    <xdr:to>
      <xdr:col>5</xdr:col>
      <xdr:colOff>447675</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175" y="38100"/>
          <a:ext cx="3409950" cy="9144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742950</xdr:colOff>
      <xdr:row>10</xdr:row>
      <xdr:rowOff>171450</xdr:rowOff>
    </xdr:from>
    <xdr:to>
      <xdr:col>13</xdr:col>
      <xdr:colOff>647700</xdr:colOff>
      <xdr:row>21</xdr:row>
      <xdr:rowOff>104775</xdr:rowOff>
    </xdr:to>
    <xdr:pic>
      <xdr:nvPicPr>
        <xdr:cNvPr id="3" name="Imagen 4">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38" t="31985" r="56619" b="1105"/>
        <a:stretch>
          <a:fillRect/>
        </a:stretch>
      </xdr:blipFill>
      <xdr:spPr bwMode="auto">
        <a:xfrm>
          <a:off x="9696450" y="3619500"/>
          <a:ext cx="2047875"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0</xdr:row>
      <xdr:rowOff>38100</xdr:rowOff>
    </xdr:from>
    <xdr:to>
      <xdr:col>5</xdr:col>
      <xdr:colOff>447675</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175" y="38100"/>
          <a:ext cx="3409950" cy="914400"/>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190500</xdr:colOff>
      <xdr:row>11</xdr:row>
      <xdr:rowOff>114300</xdr:rowOff>
    </xdr:from>
    <xdr:to>
      <xdr:col>13</xdr:col>
      <xdr:colOff>619125</xdr:colOff>
      <xdr:row>20</xdr:row>
      <xdr:rowOff>85725</xdr:rowOff>
    </xdr:to>
    <xdr:pic>
      <xdr:nvPicPr>
        <xdr:cNvPr id="3" name="Imagen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00" y="3752850"/>
          <a:ext cx="2571750"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0</xdr:row>
      <xdr:rowOff>38100</xdr:rowOff>
    </xdr:from>
    <xdr:to>
      <xdr:col>5</xdr:col>
      <xdr:colOff>447675</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175" y="38100"/>
          <a:ext cx="3409950" cy="91440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161925</xdr:colOff>
      <xdr:row>11</xdr:row>
      <xdr:rowOff>76200</xdr:rowOff>
    </xdr:from>
    <xdr:to>
      <xdr:col>13</xdr:col>
      <xdr:colOff>1181100</xdr:colOff>
      <xdr:row>20</xdr:row>
      <xdr:rowOff>85725</xdr:rowOff>
    </xdr:to>
    <xdr:pic>
      <xdr:nvPicPr>
        <xdr:cNvPr id="3" name="Imagen 4" descr="Casein &amp; Derivatives Market">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15425" y="3714750"/>
          <a:ext cx="3162300"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0</xdr:row>
      <xdr:rowOff>38100</xdr:rowOff>
    </xdr:from>
    <xdr:to>
      <xdr:col>5</xdr:col>
      <xdr:colOff>447675</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175" y="38100"/>
          <a:ext cx="3409950" cy="9144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523875</xdr:colOff>
      <xdr:row>11</xdr:row>
      <xdr:rowOff>28575</xdr:rowOff>
    </xdr:from>
    <xdr:to>
      <xdr:col>13</xdr:col>
      <xdr:colOff>552450</xdr:colOff>
      <xdr:row>21</xdr:row>
      <xdr:rowOff>95250</xdr:rowOff>
    </xdr:to>
    <xdr:pic>
      <xdr:nvPicPr>
        <xdr:cNvPr id="3" name="Imagen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77375" y="3667125"/>
          <a:ext cx="2171700"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0</xdr:row>
      <xdr:rowOff>38100</xdr:rowOff>
    </xdr:from>
    <xdr:to>
      <xdr:col>5</xdr:col>
      <xdr:colOff>447675</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175" y="38100"/>
          <a:ext cx="3409950" cy="9144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123825</xdr:colOff>
      <xdr:row>10</xdr:row>
      <xdr:rowOff>104775</xdr:rowOff>
    </xdr:from>
    <xdr:to>
      <xdr:col>13</xdr:col>
      <xdr:colOff>619125</xdr:colOff>
      <xdr:row>21</xdr:row>
      <xdr:rowOff>66675</xdr:rowOff>
    </xdr:to>
    <xdr:pic>
      <xdr:nvPicPr>
        <xdr:cNvPr id="3" name="Imagen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77325" y="3552825"/>
          <a:ext cx="2638425"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0</xdr:row>
      <xdr:rowOff>38100</xdr:rowOff>
    </xdr:from>
    <xdr:to>
      <xdr:col>5</xdr:col>
      <xdr:colOff>447675</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175" y="38100"/>
          <a:ext cx="3409950" cy="91440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352425</xdr:colOff>
      <xdr:row>11</xdr:row>
      <xdr:rowOff>114300</xdr:rowOff>
    </xdr:from>
    <xdr:to>
      <xdr:col>13</xdr:col>
      <xdr:colOff>409575</xdr:colOff>
      <xdr:row>20</xdr:row>
      <xdr:rowOff>47625</xdr:rowOff>
    </xdr:to>
    <xdr:pic>
      <xdr:nvPicPr>
        <xdr:cNvPr id="3" name="Imagen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05925" y="3752850"/>
          <a:ext cx="220027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0</xdr:row>
      <xdr:rowOff>38100</xdr:rowOff>
    </xdr:from>
    <xdr:to>
      <xdr:col>5</xdr:col>
      <xdr:colOff>447675</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175" y="38100"/>
          <a:ext cx="3409950" cy="9144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323850</xdr:colOff>
      <xdr:row>11</xdr:row>
      <xdr:rowOff>114300</xdr:rowOff>
    </xdr:from>
    <xdr:to>
      <xdr:col>13</xdr:col>
      <xdr:colOff>628650</xdr:colOff>
      <xdr:row>21</xdr:row>
      <xdr:rowOff>28575</xdr:rowOff>
    </xdr:to>
    <xdr:pic>
      <xdr:nvPicPr>
        <xdr:cNvPr id="3" name="Imagen 4" descr="Image result for egg white free image">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77350" y="3752850"/>
          <a:ext cx="24479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0</xdr:row>
      <xdr:rowOff>38100</xdr:rowOff>
    </xdr:from>
    <xdr:to>
      <xdr:col>5</xdr:col>
      <xdr:colOff>447675</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175" y="38100"/>
          <a:ext cx="3409950" cy="91440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9525</xdr:colOff>
      <xdr:row>11</xdr:row>
      <xdr:rowOff>95250</xdr:rowOff>
    </xdr:from>
    <xdr:to>
      <xdr:col>13</xdr:col>
      <xdr:colOff>733425</xdr:colOff>
      <xdr:row>20</xdr:row>
      <xdr:rowOff>19050</xdr:rowOff>
    </xdr:to>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63025" y="3733800"/>
          <a:ext cx="286702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0</xdr:row>
      <xdr:rowOff>38100</xdr:rowOff>
    </xdr:from>
    <xdr:to>
      <xdr:col>5</xdr:col>
      <xdr:colOff>438150</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38100"/>
          <a:ext cx="3409950" cy="91440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57150</xdr:colOff>
      <xdr:row>30</xdr:row>
      <xdr:rowOff>19050</xdr:rowOff>
    </xdr:from>
    <xdr:to>
      <xdr:col>5</xdr:col>
      <xdr:colOff>371475</xdr:colOff>
      <xdr:row>40</xdr:row>
      <xdr:rowOff>104775</xdr:rowOff>
    </xdr:to>
    <xdr:graphicFrame macro="">
      <xdr:nvGraphicFramePr>
        <xdr:cNvPr id="2" name="5 Gráfico">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314325</xdr:colOff>
      <xdr:row>11</xdr:row>
      <xdr:rowOff>95250</xdr:rowOff>
    </xdr:from>
    <xdr:to>
      <xdr:col>13</xdr:col>
      <xdr:colOff>742950</xdr:colOff>
      <xdr:row>20</xdr:row>
      <xdr:rowOff>66675</xdr:rowOff>
    </xdr:to>
    <xdr:pic>
      <xdr:nvPicPr>
        <xdr:cNvPr id="3" name="Imagen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67825" y="3733800"/>
          <a:ext cx="2571750"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533400</xdr:colOff>
      <xdr:row>0</xdr:row>
      <xdr:rowOff>0</xdr:rowOff>
    </xdr:from>
    <xdr:to>
      <xdr:col>13</xdr:col>
      <xdr:colOff>1162050</xdr:colOff>
      <xdr:row>0</xdr:row>
      <xdr:rowOff>933450</xdr:rowOff>
    </xdr:to>
    <xdr:pic>
      <xdr:nvPicPr>
        <xdr:cNvPr id="5" name="Imagen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8725" y="0"/>
          <a:ext cx="7219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0</xdr:row>
      <xdr:rowOff>38100</xdr:rowOff>
    </xdr:from>
    <xdr:to>
      <xdr:col>5</xdr:col>
      <xdr:colOff>438150</xdr:colOff>
      <xdr:row>0</xdr:row>
      <xdr:rowOff>952500</xdr:rowOff>
    </xdr:to>
    <xdr:pic>
      <xdr:nvPicPr>
        <xdr:cNvPr id="6" name="Imagen 5" descr="Logotipo&#10;&#10;Descripción generada automáticamente">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38100"/>
          <a:ext cx="3409950" cy="9144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8B9CF-49AE-4A7C-90B4-332CEED7B6D9}">
  <dimension ref="A1:CV366"/>
  <sheetViews>
    <sheetView tabSelected="1" zoomScaleNormal="100" workbookViewId="0">
      <selection activeCell="C5" sqref="C5:O5"/>
    </sheetView>
  </sheetViews>
  <sheetFormatPr defaultColWidth="9.140625" defaultRowHeight="15" x14ac:dyDescent="0.25"/>
  <cols>
    <col min="1" max="2" width="3.5703125" style="2" customWidth="1"/>
    <col min="3" max="3" width="20.42578125" style="2" customWidth="1"/>
    <col min="4" max="4" width="14.85546875" style="2" customWidth="1"/>
    <col min="5" max="5" width="13" style="2" customWidth="1"/>
    <col min="6" max="6" width="13.42578125" style="2" customWidth="1"/>
    <col min="7" max="7" width="13.140625" style="2" customWidth="1"/>
    <col min="8" max="8" width="15.28515625" style="2" customWidth="1"/>
    <col min="9" max="9" width="18.85546875" style="2" bestFit="1" customWidth="1"/>
    <col min="10" max="10" width="14.28515625" style="2" customWidth="1"/>
    <col min="11" max="11" width="4.42578125" style="2" customWidth="1"/>
    <col min="12" max="12" width="20.42578125" style="2" bestFit="1" customWidth="1"/>
    <col min="13" max="14" width="15.140625" style="2" bestFit="1" customWidth="1"/>
    <col min="15" max="15" width="13.140625" style="2"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
      <c r="B1" s="1"/>
      <c r="C1" s="1"/>
      <c r="D1" s="1"/>
      <c r="E1" s="1"/>
      <c r="F1" s="1"/>
      <c r="G1" s="1"/>
      <c r="H1" s="1"/>
      <c r="I1" s="1"/>
      <c r="J1" s="1"/>
      <c r="K1" s="1"/>
      <c r="L1" s="1"/>
      <c r="M1" s="1"/>
      <c r="N1" s="1"/>
      <c r="O1" s="1"/>
      <c r="P1" s="2"/>
    </row>
    <row r="2" spans="1:100" ht="21.75" thickBot="1" x14ac:dyDescent="0.4">
      <c r="A2" s="3"/>
      <c r="B2" s="129" t="s">
        <v>0</v>
      </c>
      <c r="C2" s="130"/>
      <c r="D2" s="130"/>
      <c r="E2" s="130"/>
      <c r="F2" s="130"/>
      <c r="G2" s="130"/>
      <c r="H2" s="130"/>
      <c r="I2" s="130"/>
      <c r="J2" s="130"/>
      <c r="K2" s="130"/>
      <c r="L2" s="130"/>
      <c r="M2" s="130"/>
      <c r="N2" s="130"/>
      <c r="O2" s="130"/>
    </row>
    <row r="3" spans="1:100" x14ac:dyDescent="0.25">
      <c r="A3" s="3"/>
      <c r="B3" s="4"/>
      <c r="C3" s="2" t="s">
        <v>1</v>
      </c>
      <c r="O3" s="5"/>
    </row>
    <row r="4" spans="1:100" ht="18" x14ac:dyDescent="0.35">
      <c r="A4" s="3"/>
      <c r="B4" s="4"/>
      <c r="C4" s="2" t="s">
        <v>2</v>
      </c>
      <c r="O4" s="5"/>
    </row>
    <row r="5" spans="1:100" ht="31.5" customHeight="1" x14ac:dyDescent="0.25">
      <c r="A5" s="3"/>
      <c r="B5" s="4"/>
      <c r="C5" s="155" t="s">
        <v>3</v>
      </c>
      <c r="D5" s="155"/>
      <c r="E5" s="155"/>
      <c r="F5" s="155"/>
      <c r="G5" s="155"/>
      <c r="H5" s="155"/>
      <c r="I5" s="155"/>
      <c r="J5" s="155"/>
      <c r="K5" s="155"/>
      <c r="L5" s="155"/>
      <c r="M5" s="155"/>
      <c r="N5" s="155"/>
      <c r="O5" s="156"/>
    </row>
    <row r="6" spans="1:100" ht="46.5" customHeight="1" x14ac:dyDescent="0.25">
      <c r="A6" s="3"/>
      <c r="B6" s="4"/>
      <c r="C6" s="155" t="s">
        <v>111</v>
      </c>
      <c r="D6" s="155"/>
      <c r="E6" s="155"/>
      <c r="F6" s="155"/>
      <c r="G6" s="155"/>
      <c r="H6" s="155"/>
      <c r="I6" s="155"/>
      <c r="J6" s="155"/>
      <c r="K6" s="155"/>
      <c r="L6" s="155"/>
      <c r="M6" s="155"/>
      <c r="N6" s="155"/>
      <c r="O6" s="156"/>
    </row>
    <row r="7" spans="1:100" x14ac:dyDescent="0.25">
      <c r="A7" s="3"/>
      <c r="B7" s="4"/>
      <c r="C7" s="157" t="s">
        <v>53</v>
      </c>
      <c r="D7" s="157"/>
      <c r="E7" s="157"/>
      <c r="F7" s="157"/>
      <c r="G7" s="157"/>
      <c r="H7" s="157"/>
      <c r="I7" s="157"/>
      <c r="J7" s="157"/>
      <c r="K7" s="157"/>
      <c r="L7" s="157"/>
      <c r="M7" s="157"/>
      <c r="O7" s="5"/>
    </row>
    <row r="8" spans="1:100" x14ac:dyDescent="0.25">
      <c r="A8" s="3"/>
      <c r="B8" s="4"/>
      <c r="C8" s="2" t="s">
        <v>4</v>
      </c>
      <c r="O8" s="5"/>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91</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58" t="s">
        <v>5</v>
      </c>
      <c r="D13" s="159"/>
      <c r="E13" s="160"/>
      <c r="G13" s="129" t="s">
        <v>6</v>
      </c>
      <c r="H13" s="130"/>
      <c r="I13" s="130"/>
      <c r="J13" s="131"/>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40"/>
      <c r="E14" s="141"/>
      <c r="G14" s="142" t="s">
        <v>8</v>
      </c>
      <c r="H14" s="134"/>
      <c r="I14" s="143"/>
      <c r="J14" s="144"/>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5"/>
      <c r="E15" s="146"/>
      <c r="G15" s="14" t="s">
        <v>10</v>
      </c>
      <c r="H15" s="15" t="s">
        <v>11</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7" t="s">
        <v>14</v>
      </c>
      <c r="D16" s="149"/>
      <c r="E16" s="150"/>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7"/>
      <c r="D17" s="151"/>
      <c r="E17" s="152"/>
      <c r="G17" s="18" t="s">
        <v>16</v>
      </c>
      <c r="H17" s="22">
        <v>0.5</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7"/>
      <c r="D18" s="151"/>
      <c r="E18" s="152"/>
      <c r="G18" s="18" t="s">
        <v>17</v>
      </c>
      <c r="H18" s="22">
        <v>2</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7"/>
      <c r="D19" s="151"/>
      <c r="E19" s="152"/>
      <c r="G19" s="18" t="s">
        <v>18</v>
      </c>
      <c r="H19" s="22">
        <v>5</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8"/>
      <c r="D20" s="153"/>
      <c r="E20" s="154"/>
      <c r="G20" s="24" t="s">
        <v>19</v>
      </c>
      <c r="H20" s="25">
        <v>10</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9" t="s">
        <v>20</v>
      </c>
      <c r="D22" s="130"/>
      <c r="E22" s="130"/>
      <c r="F22" s="130"/>
      <c r="G22" s="130"/>
      <c r="H22" s="130"/>
      <c r="I22" s="130"/>
      <c r="J22" s="131"/>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11</v>
      </c>
      <c r="E23" s="17" t="s">
        <v>21</v>
      </c>
      <c r="F23" s="17" t="s">
        <v>22</v>
      </c>
      <c r="G23" s="27" t="s">
        <v>23</v>
      </c>
      <c r="H23" s="17" t="s">
        <v>24</v>
      </c>
      <c r="I23" s="17" t="s">
        <v>13</v>
      </c>
      <c r="J23" s="15" t="s">
        <v>25</v>
      </c>
      <c r="L23" s="132" t="s">
        <v>26</v>
      </c>
      <c r="M23" s="133"/>
      <c r="N23" s="134"/>
      <c r="O23" s="5"/>
    </row>
    <row r="24" spans="1:100" x14ac:dyDescent="0.25">
      <c r="A24" s="3"/>
      <c r="B24" s="4"/>
      <c r="C24" s="28" t="s">
        <v>15</v>
      </c>
      <c r="D24" s="19">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22">
        <v>0.5</v>
      </c>
      <c r="E25" s="39"/>
      <c r="F25" s="39"/>
      <c r="G25" s="40" t="e">
        <f>(AVERAGE(E25:F25)-$G$24)</f>
        <v>#DIV/0!</v>
      </c>
      <c r="H25" s="41" t="e">
        <f>(STDEV(E25:F25)/AVERAGE(E25:F25))*100</f>
        <v>#DIV/0!</v>
      </c>
      <c r="I25" s="42" t="e">
        <f>(G25/$G$28)</f>
        <v>#DIV/0!</v>
      </c>
      <c r="J25" s="43" t="e">
        <f>(STDEV(I25,J17)/AVERAGE(I25,J16)*100)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22">
        <v>2</v>
      </c>
      <c r="E26" s="39"/>
      <c r="F26" s="39"/>
      <c r="G26" s="40" t="e">
        <f>(AVERAGE(E26:F26)-$G$24)</f>
        <v>#DIV/0!</v>
      </c>
      <c r="H26" s="41" t="e">
        <f>(STDEV(E26:F26)/AVERAGE(E26:F26))*100</f>
        <v>#DIV/0!</v>
      </c>
      <c r="I26" s="42" t="e">
        <f>(G26/$G$28)</f>
        <v>#DIV/0!</v>
      </c>
      <c r="J26" s="43" t="e">
        <f>(STDEV(I26,J18)/AVERAGE(I26,J17)*100)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22">
        <v>5</v>
      </c>
      <c r="E27" s="39"/>
      <c r="F27" s="39"/>
      <c r="G27" s="40" t="e">
        <f>(AVERAGE(E27:F27)-$G$24)</f>
        <v>#DIV/0!</v>
      </c>
      <c r="H27" s="41" t="e">
        <f>(STDEV(E27:F27)/AVERAGE(E27:F27))*100</f>
        <v>#DIV/0!</v>
      </c>
      <c r="I27" s="42" t="e">
        <f>(G27/$G$28)</f>
        <v>#DIV/0!</v>
      </c>
      <c r="J27" s="43" t="e">
        <f>(STDEV(I27,J19)/AVERAGE(I27,J18)*100)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25">
        <v>10</v>
      </c>
      <c r="E28" s="48"/>
      <c r="F28" s="48"/>
      <c r="G28" s="49" t="e">
        <f>(AVERAGE(E28:F28)-$G$24)</f>
        <v>#DIV/0!</v>
      </c>
      <c r="H28" s="50" t="e">
        <f>(STDEV(E28:F28)/AVERAGE(E28:F28))*100</f>
        <v>#DIV/0!</v>
      </c>
      <c r="I28" s="51" t="e">
        <f>(G28/$G$28)</f>
        <v>#DIV/0!</v>
      </c>
      <c r="J28" s="52" t="e">
        <f>(STDEV(I28,J20)/AVERAGE(I28,J19)*100)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35" t="s">
        <v>32</v>
      </c>
      <c r="I33" s="136"/>
      <c r="J33" s="1"/>
      <c r="K33" s="56"/>
      <c r="N33" s="10"/>
      <c r="O33" s="59"/>
      <c r="P33" s="60"/>
      <c r="Q33" s="61"/>
      <c r="R33" s="37"/>
      <c r="S33" s="37"/>
      <c r="T33" s="37"/>
      <c r="U33" s="37"/>
      <c r="V33" s="37"/>
      <c r="W33" s="37"/>
      <c r="X33" s="37"/>
    </row>
    <row r="34" spans="1:28" x14ac:dyDescent="0.25">
      <c r="A34" s="3"/>
      <c r="B34" s="4"/>
      <c r="H34" s="44" t="s">
        <v>33</v>
      </c>
      <c r="I34" s="62" t="e" cm="1">
        <f t="array" ref="I34">INDEX(LINEST($G$25:$G$28,($D$25:$D$28)^{0,1,2},,TRUE),1,1)</f>
        <v>#VALUE!</v>
      </c>
      <c r="J34" s="1"/>
      <c r="O34" s="5"/>
      <c r="S34" s="37"/>
      <c r="T34" s="37"/>
    </row>
    <row r="35" spans="1:28" x14ac:dyDescent="0.25">
      <c r="A35" s="3"/>
      <c r="B35" s="4"/>
      <c r="H35" s="44" t="s">
        <v>34</v>
      </c>
      <c r="I35" s="63" t="e">
        <f>INDEX(LINEST($G$25:$G$28,($D$25:$D$28)^{0,1,2},,TRUE),1,2)</f>
        <v>#VALUE!</v>
      </c>
      <c r="O35" s="5"/>
    </row>
    <row r="36" spans="1:28" ht="15.75" thickBot="1" x14ac:dyDescent="0.3">
      <c r="A36" s="3"/>
      <c r="B36" s="4"/>
      <c r="D36" s="56"/>
      <c r="E36" s="64"/>
      <c r="F36" s="1"/>
      <c r="H36" s="53" t="s">
        <v>35</v>
      </c>
      <c r="I36" s="65" t="e">
        <f>INDEX(LINEST($G$25:$G$28,($D$25:$D$28)^{0,1,2},,TRUE),1,4)</f>
        <v>#VALUE!</v>
      </c>
      <c r="J36" s="56"/>
      <c r="O36" s="5"/>
    </row>
    <row r="37" spans="1:28" ht="18" thickBot="1" x14ac:dyDescent="0.3">
      <c r="A37" s="3"/>
      <c r="B37" s="4"/>
      <c r="D37" s="56"/>
      <c r="E37" s="64"/>
      <c r="F37" s="1"/>
      <c r="H37" s="53" t="s">
        <v>36</v>
      </c>
      <c r="I37" s="65" t="e">
        <f>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9" t="s">
        <v>37</v>
      </c>
      <c r="D44" s="130"/>
      <c r="E44" s="130"/>
      <c r="F44" s="130"/>
      <c r="G44" s="131"/>
      <c r="H44" s="129" t="s">
        <v>38</v>
      </c>
      <c r="I44" s="130"/>
      <c r="J44" s="131"/>
      <c r="K44" s="56"/>
      <c r="O44" s="5"/>
    </row>
    <row r="45" spans="1:28" ht="45.75" thickBot="1" x14ac:dyDescent="0.3">
      <c r="A45" s="3"/>
      <c r="B45" s="4"/>
      <c r="C45" s="68" t="s">
        <v>39</v>
      </c>
      <c r="D45" s="69" t="s">
        <v>21</v>
      </c>
      <c r="E45" s="69" t="s">
        <v>22</v>
      </c>
      <c r="F45" s="69" t="s">
        <v>12</v>
      </c>
      <c r="G45" s="70" t="s">
        <v>24</v>
      </c>
      <c r="H45" s="71" t="s">
        <v>40</v>
      </c>
      <c r="I45" s="72" t="s">
        <v>41</v>
      </c>
      <c r="J45" s="73" t="s">
        <v>42</v>
      </c>
      <c r="L45" s="137" t="s">
        <v>43</v>
      </c>
      <c r="M45" s="138"/>
      <c r="N45" s="139"/>
      <c r="O45" s="5"/>
    </row>
    <row r="46" spans="1:28" x14ac:dyDescent="0.25">
      <c r="A46" s="3"/>
      <c r="B46" s="4"/>
      <c r="C46" s="74"/>
      <c r="D46" s="75"/>
      <c r="E46" s="75"/>
      <c r="F46" s="76" t="e">
        <f t="shared" ref="F46:F88" si="0">AVERAGE(D46:E46)-(AVERAGE(E$24:F$24))</f>
        <v>#DIV/0!</v>
      </c>
      <c r="G46" s="77" t="e">
        <f>ABS((STDEV(D46:E46)/AVERAGE(D46:E46))*100)</f>
        <v>#DIV/0!</v>
      </c>
      <c r="H46" s="103" t="e">
        <f>IF(F46&lt;$G$25, "&lt; LoQ",IF(F46&gt;$G$28,"&gt; ULoQ",((-$I$35+SQRT(POWER($I$35,2)-4*$I$34*($I$36-F46)))/(2*$I$34))))</f>
        <v>#DIV/0!</v>
      </c>
      <c r="I46" s="78">
        <v>1</v>
      </c>
      <c r="J46" s="104" t="e">
        <f>IF(F46&lt;$G$25, "&lt; LoQ",IF(F46&gt;$G$28,"&gt; ULoQ",H46*I46))</f>
        <v>#DIV/0!</v>
      </c>
      <c r="L46" s="126" t="s">
        <v>44</v>
      </c>
      <c r="M46" s="79" t="s">
        <v>45</v>
      </c>
      <c r="N46" s="80" t="s">
        <v>46</v>
      </c>
      <c r="O46" s="5"/>
    </row>
    <row r="47" spans="1:28" x14ac:dyDescent="0.25">
      <c r="A47" s="3"/>
      <c r="B47" s="4"/>
      <c r="C47" s="81"/>
      <c r="D47" s="75"/>
      <c r="E47" s="75"/>
      <c r="F47" s="76" t="e">
        <f t="shared" si="0"/>
        <v>#DIV/0!</v>
      </c>
      <c r="G47" s="77" t="e">
        <f>ABS((STDEV(D47:E47)/AVERAGE(D47:E47))*100)</f>
        <v>#DIV/0!</v>
      </c>
      <c r="H47" s="120" t="e">
        <f t="shared" ref="H47:H88" si="1">IF(F47&lt;$G$25, "&lt; LoQ",IF(F47&gt;$G$28,"&gt; ULoQ",((-$I$35+SQRT(POWER($I$35,2)-4*$I$34*($I$36-F47)))/(2*$I$34))))</f>
        <v>#DIV/0!</v>
      </c>
      <c r="I47" s="39">
        <v>1</v>
      </c>
      <c r="J47" s="104" t="e">
        <f t="shared" ref="J47:J88" si="2">IF(F47&lt;$G$25, "&lt; LoQ",IF(F47&gt;$G$28,"&gt; ULoQ",H47*I47))</f>
        <v>#DIV/0!</v>
      </c>
      <c r="L47" s="127"/>
      <c r="M47" s="82" t="s">
        <v>47</v>
      </c>
      <c r="N47" s="83" t="s">
        <v>48</v>
      </c>
      <c r="O47" s="5"/>
    </row>
    <row r="48" spans="1:28" ht="15.75" thickBot="1" x14ac:dyDescent="0.3">
      <c r="A48" s="3"/>
      <c r="B48" s="4"/>
      <c r="C48" s="81"/>
      <c r="D48" s="75"/>
      <c r="E48" s="75"/>
      <c r="F48" s="76" t="e">
        <f t="shared" si="0"/>
        <v>#DIV/0!</v>
      </c>
      <c r="G48" s="77" t="e">
        <f t="shared" ref="G48:G78" si="3">ABS((STDEV(D48:E48)/AVERAGE(D48:E48))*100)</f>
        <v>#DIV/0!</v>
      </c>
      <c r="H48" s="120" t="e">
        <f t="shared" si="1"/>
        <v>#DIV/0!</v>
      </c>
      <c r="I48" s="39">
        <v>1</v>
      </c>
      <c r="J48" s="104" t="e">
        <f t="shared" si="2"/>
        <v>#DIV/0!</v>
      </c>
      <c r="L48" s="128"/>
      <c r="M48" s="118" t="s">
        <v>49</v>
      </c>
      <c r="N48" s="119" t="s">
        <v>50</v>
      </c>
      <c r="O48" s="5"/>
    </row>
    <row r="49" spans="1:27" x14ac:dyDescent="0.25">
      <c r="A49" s="3"/>
      <c r="B49" s="4"/>
      <c r="C49" s="81"/>
      <c r="D49" s="84"/>
      <c r="E49" s="84"/>
      <c r="F49" s="76" t="e">
        <f t="shared" si="0"/>
        <v>#DIV/0!</v>
      </c>
      <c r="G49" s="77" t="e">
        <f t="shared" si="3"/>
        <v>#DIV/0!</v>
      </c>
      <c r="H49" s="120" t="e">
        <f t="shared" si="1"/>
        <v>#DIV/0!</v>
      </c>
      <c r="I49" s="39">
        <v>1</v>
      </c>
      <c r="J49" s="104" t="e">
        <f t="shared" si="2"/>
        <v>#DIV/0!</v>
      </c>
      <c r="L49" s="1"/>
      <c r="M49" s="85"/>
      <c r="N49" s="1"/>
      <c r="O49" s="5"/>
    </row>
    <row r="50" spans="1:27" x14ac:dyDescent="0.25">
      <c r="A50" s="3"/>
      <c r="B50" s="4"/>
      <c r="C50" s="81"/>
      <c r="D50" s="75"/>
      <c r="E50" s="75"/>
      <c r="F50" s="76" t="e">
        <f t="shared" si="0"/>
        <v>#DIV/0!</v>
      </c>
      <c r="G50" s="77" t="e">
        <f t="shared" si="3"/>
        <v>#DIV/0!</v>
      </c>
      <c r="H50" s="120" t="e">
        <f t="shared" si="1"/>
        <v>#DIV/0!</v>
      </c>
      <c r="I50" s="39">
        <v>1</v>
      </c>
      <c r="J50" s="104" t="e">
        <f t="shared" si="2"/>
        <v>#DIV/0!</v>
      </c>
      <c r="L50" s="1"/>
      <c r="N50" s="1"/>
      <c r="O50" s="5"/>
    </row>
    <row r="51" spans="1:27" x14ac:dyDescent="0.25">
      <c r="A51" s="3"/>
      <c r="B51" s="4"/>
      <c r="C51" s="81"/>
      <c r="D51" s="84"/>
      <c r="E51" s="84"/>
      <c r="F51" s="76" t="e">
        <f t="shared" si="0"/>
        <v>#DIV/0!</v>
      </c>
      <c r="G51" s="77" t="e">
        <f t="shared" si="3"/>
        <v>#DIV/0!</v>
      </c>
      <c r="H51" s="120" t="e">
        <f t="shared" si="1"/>
        <v>#DIV/0!</v>
      </c>
      <c r="I51" s="39">
        <v>1</v>
      </c>
      <c r="J51" s="104" t="e">
        <f t="shared" si="2"/>
        <v>#DIV/0!</v>
      </c>
      <c r="L51" s="1"/>
      <c r="O51" s="5"/>
    </row>
    <row r="52" spans="1:27" x14ac:dyDescent="0.25">
      <c r="A52" s="3"/>
      <c r="B52" s="4"/>
      <c r="C52" s="81"/>
      <c r="D52" s="84"/>
      <c r="E52" s="84"/>
      <c r="F52" s="76" t="e">
        <f t="shared" si="0"/>
        <v>#DIV/0!</v>
      </c>
      <c r="G52" s="77" t="e">
        <f t="shared" si="3"/>
        <v>#DIV/0!</v>
      </c>
      <c r="H52" s="120" t="e">
        <f t="shared" si="1"/>
        <v>#DIV/0!</v>
      </c>
      <c r="I52" s="39">
        <v>1</v>
      </c>
      <c r="J52" s="104" t="e">
        <f t="shared" si="2"/>
        <v>#DIV/0!</v>
      </c>
      <c r="L52" s="1"/>
      <c r="O52" s="5"/>
    </row>
    <row r="53" spans="1:27" x14ac:dyDescent="0.25">
      <c r="A53" s="3"/>
      <c r="B53" s="4"/>
      <c r="C53" s="81"/>
      <c r="D53" s="84"/>
      <c r="E53" s="84"/>
      <c r="F53" s="76" t="e">
        <f t="shared" si="0"/>
        <v>#DIV/0!</v>
      </c>
      <c r="G53" s="77" t="e">
        <f t="shared" si="3"/>
        <v>#DIV/0!</v>
      </c>
      <c r="H53" s="120" t="e">
        <f t="shared" si="1"/>
        <v>#DIV/0!</v>
      </c>
      <c r="I53" s="39">
        <v>1</v>
      </c>
      <c r="J53" s="104" t="e">
        <f t="shared" si="2"/>
        <v>#DIV/0!</v>
      </c>
      <c r="L53" s="1"/>
      <c r="M53" s="1"/>
      <c r="N53" s="1"/>
      <c r="O53" s="5"/>
    </row>
    <row r="54" spans="1:27" x14ac:dyDescent="0.25">
      <c r="A54" s="3"/>
      <c r="B54" s="4"/>
      <c r="C54" s="81"/>
      <c r="D54" s="75"/>
      <c r="E54" s="75"/>
      <c r="F54" s="76" t="e">
        <f t="shared" si="0"/>
        <v>#DIV/0!</v>
      </c>
      <c r="G54" s="77" t="e">
        <f t="shared" si="3"/>
        <v>#DIV/0!</v>
      </c>
      <c r="H54" s="120" t="e">
        <f t="shared" si="1"/>
        <v>#DIV/0!</v>
      </c>
      <c r="I54" s="39">
        <v>1</v>
      </c>
      <c r="J54" s="104" t="e">
        <f t="shared" si="2"/>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3"/>
        <v>#DIV/0!</v>
      </c>
      <c r="H55" s="120" t="e">
        <f t="shared" si="1"/>
        <v>#DIV/0!</v>
      </c>
      <c r="I55" s="39">
        <v>1</v>
      </c>
      <c r="J55" s="104" t="e">
        <f t="shared" si="2"/>
        <v>#DIV/0!</v>
      </c>
      <c r="L55" s="1"/>
      <c r="M55" s="1"/>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3"/>
        <v>#DIV/0!</v>
      </c>
      <c r="H56" s="120" t="e">
        <f t="shared" si="1"/>
        <v>#DIV/0!</v>
      </c>
      <c r="I56" s="39">
        <v>1</v>
      </c>
      <c r="J56" s="104" t="e">
        <f t="shared" si="2"/>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3"/>
        <v>#DIV/0!</v>
      </c>
      <c r="H57" s="120" t="e">
        <f t="shared" si="1"/>
        <v>#DIV/0!</v>
      </c>
      <c r="I57" s="39">
        <v>1</v>
      </c>
      <c r="J57" s="104" t="e">
        <f t="shared" si="2"/>
        <v>#DIV/0!</v>
      </c>
      <c r="L57" s="1"/>
      <c r="M57" s="1"/>
      <c r="N57" s="1"/>
      <c r="O57" s="86"/>
      <c r="P57" s="37"/>
      <c r="Q57" s="37"/>
      <c r="R57" s="37"/>
      <c r="S57" s="37"/>
      <c r="T57" s="37"/>
      <c r="U57" s="37"/>
      <c r="V57" s="37"/>
      <c r="W57" s="37"/>
      <c r="X57" s="37"/>
      <c r="Y57" s="37"/>
      <c r="Z57" s="37"/>
      <c r="AA57" s="37"/>
    </row>
    <row r="58" spans="1:27" x14ac:dyDescent="0.25">
      <c r="A58" s="3"/>
      <c r="B58" s="4"/>
      <c r="C58" s="81"/>
      <c r="D58" s="75"/>
      <c r="E58" s="75"/>
      <c r="F58" s="76" t="e">
        <f t="shared" si="0"/>
        <v>#DIV/0!</v>
      </c>
      <c r="G58" s="77" t="e">
        <f t="shared" si="3"/>
        <v>#DIV/0!</v>
      </c>
      <c r="H58" s="120" t="e">
        <f t="shared" si="1"/>
        <v>#DIV/0!</v>
      </c>
      <c r="I58" s="39">
        <v>1</v>
      </c>
      <c r="J58" s="104" t="e">
        <f t="shared" si="2"/>
        <v>#DIV/0!</v>
      </c>
      <c r="L58" s="1"/>
      <c r="M58" s="1"/>
      <c r="N58" s="1"/>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3"/>
        <v>#DIV/0!</v>
      </c>
      <c r="H59" s="120" t="e">
        <f t="shared" si="1"/>
        <v>#DIV/0!</v>
      </c>
      <c r="I59" s="39">
        <v>1</v>
      </c>
      <c r="J59" s="104" t="e">
        <f t="shared" si="2"/>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ABS((STDEV(D60:E60)/AVERAGE(D60:E60))*100)</f>
        <v>#DIV/0!</v>
      </c>
      <c r="H60" s="120" t="e">
        <f t="shared" si="1"/>
        <v>#DIV/0!</v>
      </c>
      <c r="I60" s="39">
        <v>1</v>
      </c>
      <c r="J60" s="104" t="e">
        <f t="shared" si="2"/>
        <v>#DIV/0!</v>
      </c>
      <c r="L60" s="1"/>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3"/>
        <v>#DIV/0!</v>
      </c>
      <c r="H61" s="120" t="e">
        <f t="shared" si="1"/>
        <v>#DIV/0!</v>
      </c>
      <c r="I61" s="39">
        <v>1</v>
      </c>
      <c r="J61" s="104" t="e">
        <f t="shared" si="2"/>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0"/>
        <v>#DIV/0!</v>
      </c>
      <c r="G62" s="77" t="e">
        <f t="shared" si="3"/>
        <v>#DIV/0!</v>
      </c>
      <c r="H62" s="120" t="e">
        <f t="shared" si="1"/>
        <v>#DIV/0!</v>
      </c>
      <c r="I62" s="39">
        <v>1</v>
      </c>
      <c r="J62" s="104" t="e">
        <f t="shared" si="2"/>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3"/>
        <v>#DIV/0!</v>
      </c>
      <c r="H63" s="120" t="e">
        <f t="shared" si="1"/>
        <v>#DIV/0!</v>
      </c>
      <c r="I63" s="39">
        <v>1</v>
      </c>
      <c r="J63" s="104" t="e">
        <f t="shared" si="2"/>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3"/>
        <v>#DIV/0!</v>
      </c>
      <c r="H64" s="120" t="e">
        <f t="shared" si="1"/>
        <v>#DIV/0!</v>
      </c>
      <c r="I64" s="39">
        <v>1</v>
      </c>
      <c r="J64" s="104" t="e">
        <f t="shared" si="2"/>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3"/>
        <v>#DIV/0!</v>
      </c>
      <c r="H65" s="120" t="e">
        <f t="shared" si="1"/>
        <v>#DIV/0!</v>
      </c>
      <c r="I65" s="39">
        <v>1</v>
      </c>
      <c r="J65" s="104" t="e">
        <f t="shared" si="2"/>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0"/>
        <v>#DIV/0!</v>
      </c>
      <c r="G66" s="77" t="e">
        <f t="shared" si="3"/>
        <v>#DIV/0!</v>
      </c>
      <c r="H66" s="120" t="e">
        <f t="shared" si="1"/>
        <v>#DIV/0!</v>
      </c>
      <c r="I66" s="39">
        <v>1</v>
      </c>
      <c r="J66" s="104" t="e">
        <f t="shared" si="2"/>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3"/>
        <v>#DIV/0!</v>
      </c>
      <c r="H67" s="120" t="e">
        <f t="shared" si="1"/>
        <v>#DIV/0!</v>
      </c>
      <c r="I67" s="39">
        <v>1</v>
      </c>
      <c r="J67" s="104" t="e">
        <f t="shared" si="2"/>
        <v>#DIV/0!</v>
      </c>
      <c r="O67" s="5"/>
      <c r="X67" s="37"/>
    </row>
    <row r="68" spans="1:28" x14ac:dyDescent="0.25">
      <c r="A68" s="3"/>
      <c r="B68" s="4"/>
      <c r="C68" s="81"/>
      <c r="D68" s="84"/>
      <c r="E68" s="84"/>
      <c r="F68" s="76" t="e">
        <f t="shared" si="0"/>
        <v>#DIV/0!</v>
      </c>
      <c r="G68" s="77" t="e">
        <f t="shared" si="3"/>
        <v>#DIV/0!</v>
      </c>
      <c r="H68" s="120" t="e">
        <f t="shared" si="1"/>
        <v>#DIV/0!</v>
      </c>
      <c r="I68" s="39">
        <v>1</v>
      </c>
      <c r="J68" s="104" t="e">
        <f t="shared" si="2"/>
        <v>#DIV/0!</v>
      </c>
      <c r="O68" s="5"/>
      <c r="Q68" s="87"/>
      <c r="R68" s="37"/>
      <c r="S68" s="37"/>
      <c r="T68" s="37"/>
      <c r="U68" s="37"/>
      <c r="V68" s="37"/>
      <c r="W68" s="37"/>
      <c r="X68" s="37"/>
      <c r="Y68" s="37"/>
      <c r="Z68" s="37"/>
      <c r="AA68" s="37"/>
    </row>
    <row r="69" spans="1:28" x14ac:dyDescent="0.25">
      <c r="A69" s="3"/>
      <c r="B69" s="4"/>
      <c r="C69" s="81"/>
      <c r="D69" s="75"/>
      <c r="E69" s="75"/>
      <c r="F69" s="76" t="e">
        <f t="shared" si="0"/>
        <v>#DIV/0!</v>
      </c>
      <c r="G69" s="77" t="e">
        <f t="shared" si="3"/>
        <v>#DIV/0!</v>
      </c>
      <c r="H69" s="120" t="e">
        <f t="shared" si="1"/>
        <v>#DIV/0!</v>
      </c>
      <c r="I69" s="39">
        <v>1</v>
      </c>
      <c r="J69" s="104" t="e">
        <f t="shared" si="2"/>
        <v>#DIV/0!</v>
      </c>
      <c r="L69" s="1"/>
      <c r="N69" s="1"/>
      <c r="O69" s="5"/>
      <c r="Q69" s="37"/>
      <c r="R69" s="37"/>
      <c r="S69" s="37"/>
      <c r="T69" s="37"/>
      <c r="U69" s="37"/>
      <c r="V69" s="37"/>
      <c r="W69" s="37"/>
      <c r="X69" s="37"/>
      <c r="Y69" s="37"/>
      <c r="Z69" s="37"/>
      <c r="AA69" s="37"/>
    </row>
    <row r="70" spans="1:28" x14ac:dyDescent="0.25">
      <c r="A70" s="3"/>
      <c r="B70" s="4"/>
      <c r="C70" s="81"/>
      <c r="D70" s="84"/>
      <c r="E70" s="84"/>
      <c r="F70" s="76" t="e">
        <f t="shared" si="0"/>
        <v>#DIV/0!</v>
      </c>
      <c r="G70" s="77" t="e">
        <f t="shared" si="3"/>
        <v>#DIV/0!</v>
      </c>
      <c r="H70" s="120" t="e">
        <f t="shared" si="1"/>
        <v>#DIV/0!</v>
      </c>
      <c r="I70" s="39">
        <v>1</v>
      </c>
      <c r="J70" s="104" t="e">
        <f t="shared" si="2"/>
        <v>#DIV/0!</v>
      </c>
      <c r="L70" s="1"/>
      <c r="O70" s="5"/>
      <c r="R70" s="87"/>
      <c r="S70" s="87"/>
      <c r="T70" s="87"/>
      <c r="U70" s="87"/>
      <c r="V70" s="87"/>
      <c r="W70" s="87"/>
      <c r="X70" s="87"/>
      <c r="Y70" s="37"/>
      <c r="Z70" s="87"/>
      <c r="AA70" s="87"/>
      <c r="AB70" s="87"/>
    </row>
    <row r="71" spans="1:28" ht="15.75" x14ac:dyDescent="0.25">
      <c r="A71" s="3"/>
      <c r="B71" s="4"/>
      <c r="C71" s="81"/>
      <c r="D71" s="84"/>
      <c r="E71" s="84"/>
      <c r="F71" s="76" t="e">
        <f t="shared" si="0"/>
        <v>#DIV/0!</v>
      </c>
      <c r="G71" s="77" t="e">
        <f t="shared" si="3"/>
        <v>#DIV/0!</v>
      </c>
      <c r="H71" s="120" t="e">
        <f t="shared" si="1"/>
        <v>#DIV/0!</v>
      </c>
      <c r="I71" s="39">
        <v>1</v>
      </c>
      <c r="J71" s="104" t="e">
        <f t="shared" si="2"/>
        <v>#DIV/0!</v>
      </c>
      <c r="L71" s="1"/>
      <c r="O71" s="5"/>
      <c r="P71" s="94"/>
      <c r="S71" s="37"/>
      <c r="T71" s="37"/>
      <c r="U71" s="37"/>
      <c r="V71" s="37"/>
      <c r="W71" s="37"/>
      <c r="X71" s="37"/>
      <c r="Y71" s="37"/>
      <c r="Z71" s="37"/>
      <c r="AA71" s="37"/>
      <c r="AB71" s="37"/>
    </row>
    <row r="72" spans="1:28" x14ac:dyDescent="0.25">
      <c r="A72" s="3"/>
      <c r="B72" s="4"/>
      <c r="C72" s="81"/>
      <c r="D72" s="84"/>
      <c r="E72" s="84"/>
      <c r="F72" s="76" t="e">
        <f t="shared" si="0"/>
        <v>#DIV/0!</v>
      </c>
      <c r="G72" s="77" t="e">
        <f t="shared" si="3"/>
        <v>#DIV/0!</v>
      </c>
      <c r="H72" s="120" t="e">
        <f t="shared" si="1"/>
        <v>#DIV/0!</v>
      </c>
      <c r="I72" s="39">
        <v>1</v>
      </c>
      <c r="J72" s="104" t="e">
        <f t="shared" si="2"/>
        <v>#DIV/0!</v>
      </c>
      <c r="L72" s="1"/>
      <c r="M72" s="1"/>
      <c r="N72" s="1"/>
      <c r="O72" s="5"/>
    </row>
    <row r="73" spans="1:28" x14ac:dyDescent="0.25">
      <c r="A73" s="3"/>
      <c r="B73" s="4"/>
      <c r="C73" s="81"/>
      <c r="D73" s="75"/>
      <c r="E73" s="75"/>
      <c r="F73" s="76" t="e">
        <f t="shared" si="0"/>
        <v>#DIV/0!</v>
      </c>
      <c r="G73" s="77" t="e">
        <f t="shared" si="3"/>
        <v>#DIV/0!</v>
      </c>
      <c r="H73" s="120" t="e">
        <f t="shared" si="1"/>
        <v>#DIV/0!</v>
      </c>
      <c r="I73" s="39">
        <v>1</v>
      </c>
      <c r="J73" s="104" t="e">
        <f t="shared" si="2"/>
        <v>#DIV/0!</v>
      </c>
      <c r="L73" s="1"/>
      <c r="M73" s="1"/>
      <c r="N73" s="1"/>
      <c r="O73" s="86"/>
    </row>
    <row r="74" spans="1:28" x14ac:dyDescent="0.25">
      <c r="A74" s="3"/>
      <c r="B74" s="4"/>
      <c r="C74" s="81"/>
      <c r="D74" s="84"/>
      <c r="E74" s="84"/>
      <c r="F74" s="76" t="e">
        <f t="shared" si="0"/>
        <v>#DIV/0!</v>
      </c>
      <c r="G74" s="77" t="e">
        <f t="shared" si="3"/>
        <v>#DIV/0!</v>
      </c>
      <c r="H74" s="120" t="e">
        <f t="shared" si="1"/>
        <v>#DIV/0!</v>
      </c>
      <c r="I74" s="39">
        <v>1</v>
      </c>
      <c r="J74" s="104" t="e">
        <f t="shared" si="2"/>
        <v>#DIV/0!</v>
      </c>
      <c r="L74" s="1"/>
      <c r="M74" s="1"/>
      <c r="N74" s="1"/>
      <c r="O74" s="86"/>
    </row>
    <row r="75" spans="1:28" x14ac:dyDescent="0.25">
      <c r="A75" s="3"/>
      <c r="B75" s="4"/>
      <c r="C75" s="81"/>
      <c r="D75" s="84"/>
      <c r="E75" s="84"/>
      <c r="F75" s="76" t="e">
        <f t="shared" si="0"/>
        <v>#DIV/0!</v>
      </c>
      <c r="G75" s="77" t="e">
        <f t="shared" si="3"/>
        <v>#DIV/0!</v>
      </c>
      <c r="H75" s="120" t="e">
        <f t="shared" si="1"/>
        <v>#DIV/0!</v>
      </c>
      <c r="I75" s="39">
        <v>1</v>
      </c>
      <c r="J75" s="104" t="e">
        <f t="shared" si="2"/>
        <v>#DIV/0!</v>
      </c>
      <c r="L75" s="1"/>
      <c r="M75" s="1"/>
      <c r="N75" s="1"/>
      <c r="O75" s="86"/>
    </row>
    <row r="76" spans="1:28" x14ac:dyDescent="0.25">
      <c r="A76" s="3"/>
      <c r="B76" s="4"/>
      <c r="C76" s="81"/>
      <c r="D76" s="84"/>
      <c r="E76" s="84"/>
      <c r="F76" s="76" t="e">
        <f t="shared" si="0"/>
        <v>#DIV/0!</v>
      </c>
      <c r="G76" s="77" t="e">
        <f t="shared" si="3"/>
        <v>#DIV/0!</v>
      </c>
      <c r="H76" s="120" t="e">
        <f t="shared" si="1"/>
        <v>#DIV/0!</v>
      </c>
      <c r="I76" s="39">
        <v>1</v>
      </c>
      <c r="J76" s="104" t="e">
        <f t="shared" si="2"/>
        <v>#DIV/0!</v>
      </c>
      <c r="L76" s="1"/>
      <c r="M76" s="1"/>
      <c r="N76" s="1"/>
      <c r="O76" s="86"/>
    </row>
    <row r="77" spans="1:28" x14ac:dyDescent="0.25">
      <c r="A77" s="3"/>
      <c r="B77" s="4"/>
      <c r="C77" s="81"/>
      <c r="D77" s="75"/>
      <c r="E77" s="75"/>
      <c r="F77" s="76" t="e">
        <f t="shared" si="0"/>
        <v>#DIV/0!</v>
      </c>
      <c r="G77" s="77" t="e">
        <f t="shared" si="3"/>
        <v>#DIV/0!</v>
      </c>
      <c r="H77" s="120" t="e">
        <f t="shared" si="1"/>
        <v>#DIV/0!</v>
      </c>
      <c r="I77" s="39">
        <v>1</v>
      </c>
      <c r="J77" s="104" t="e">
        <f t="shared" si="2"/>
        <v>#DIV/0!</v>
      </c>
      <c r="L77" s="1"/>
      <c r="M77" s="1"/>
      <c r="N77" s="1"/>
      <c r="O77" s="86"/>
    </row>
    <row r="78" spans="1:28" x14ac:dyDescent="0.25">
      <c r="A78" s="3"/>
      <c r="B78" s="4"/>
      <c r="C78" s="81"/>
      <c r="D78" s="84"/>
      <c r="E78" s="84"/>
      <c r="F78" s="76" t="e">
        <f t="shared" si="0"/>
        <v>#DIV/0!</v>
      </c>
      <c r="G78" s="77" t="e">
        <f t="shared" si="3"/>
        <v>#DIV/0!</v>
      </c>
      <c r="H78" s="120" t="e">
        <f t="shared" si="1"/>
        <v>#DIV/0!</v>
      </c>
      <c r="I78" s="39">
        <v>1</v>
      </c>
      <c r="J78" s="104" t="e">
        <f t="shared" si="2"/>
        <v>#DIV/0!</v>
      </c>
      <c r="L78" s="1"/>
      <c r="M78" s="1"/>
      <c r="N78" s="1"/>
      <c r="O78" s="86"/>
    </row>
    <row r="79" spans="1:28" x14ac:dyDescent="0.25">
      <c r="A79" s="3"/>
      <c r="B79" s="4"/>
      <c r="C79" s="81"/>
      <c r="D79" s="84"/>
      <c r="E79" s="84"/>
      <c r="F79" s="76" t="e">
        <f t="shared" si="0"/>
        <v>#DIV/0!</v>
      </c>
      <c r="G79" s="77" t="e">
        <f>ABS((STDEV(D79:E79)/AVERAGE(D79:E79))*100)</f>
        <v>#DIV/0!</v>
      </c>
      <c r="H79" s="120" t="e">
        <f t="shared" si="1"/>
        <v>#DIV/0!</v>
      </c>
      <c r="I79" s="39">
        <v>1</v>
      </c>
      <c r="J79" s="104" t="e">
        <f t="shared" si="2"/>
        <v>#DIV/0!</v>
      </c>
      <c r="L79" s="1"/>
      <c r="M79" s="1"/>
      <c r="N79" s="1"/>
      <c r="O79" s="86"/>
    </row>
    <row r="80" spans="1:28" x14ac:dyDescent="0.25">
      <c r="A80" s="3"/>
      <c r="B80" s="4"/>
      <c r="C80" s="81"/>
      <c r="D80" s="84"/>
      <c r="E80" s="84"/>
      <c r="F80" s="76" t="e">
        <f t="shared" si="0"/>
        <v>#DIV/0!</v>
      </c>
      <c r="G80" s="77" t="e">
        <f t="shared" ref="G80:G87" si="4">ABS((STDEV(D80:E80)/AVERAGE(D80:E80))*100)</f>
        <v>#DIV/0!</v>
      </c>
      <c r="H80" s="120" t="e">
        <f t="shared" si="1"/>
        <v>#DIV/0!</v>
      </c>
      <c r="I80" s="39">
        <v>1</v>
      </c>
      <c r="J80" s="104" t="e">
        <f t="shared" si="2"/>
        <v>#DIV/0!</v>
      </c>
      <c r="L80" s="1"/>
      <c r="M80" s="1"/>
      <c r="N80" s="1"/>
      <c r="O80" s="86"/>
    </row>
    <row r="81" spans="1:15" x14ac:dyDescent="0.25">
      <c r="A81" s="3"/>
      <c r="B81" s="4"/>
      <c r="C81" s="81"/>
      <c r="D81" s="75"/>
      <c r="E81" s="75"/>
      <c r="F81" s="76" t="e">
        <f t="shared" si="0"/>
        <v>#DIV/0!</v>
      </c>
      <c r="G81" s="77" t="e">
        <f t="shared" si="4"/>
        <v>#DIV/0!</v>
      </c>
      <c r="H81" s="120" t="e">
        <f t="shared" si="1"/>
        <v>#DIV/0!</v>
      </c>
      <c r="I81" s="39">
        <v>1</v>
      </c>
      <c r="J81" s="104" t="e">
        <f t="shared" si="2"/>
        <v>#DIV/0!</v>
      </c>
      <c r="L81" s="1"/>
      <c r="M81" s="1"/>
      <c r="N81" s="1"/>
      <c r="O81" s="86"/>
    </row>
    <row r="82" spans="1:15" x14ac:dyDescent="0.25">
      <c r="A82" s="3"/>
      <c r="B82" s="4"/>
      <c r="C82" s="81"/>
      <c r="D82" s="84"/>
      <c r="E82" s="84"/>
      <c r="F82" s="76" t="e">
        <f t="shared" si="0"/>
        <v>#DIV/0!</v>
      </c>
      <c r="G82" s="77" t="e">
        <f t="shared" si="4"/>
        <v>#DIV/0!</v>
      </c>
      <c r="H82" s="120" t="e">
        <f t="shared" si="1"/>
        <v>#DIV/0!</v>
      </c>
      <c r="I82" s="39">
        <v>1</v>
      </c>
      <c r="J82" s="104" t="e">
        <f t="shared" si="2"/>
        <v>#DIV/0!</v>
      </c>
      <c r="L82" s="1"/>
      <c r="M82" s="1"/>
      <c r="N82" s="1"/>
      <c r="O82" s="86"/>
    </row>
    <row r="83" spans="1:15" x14ac:dyDescent="0.25">
      <c r="A83" s="3"/>
      <c r="B83" s="4"/>
      <c r="C83" s="81"/>
      <c r="D83" s="84"/>
      <c r="E83" s="84"/>
      <c r="F83" s="76" t="e">
        <f t="shared" si="0"/>
        <v>#DIV/0!</v>
      </c>
      <c r="G83" s="77" t="e">
        <f t="shared" si="4"/>
        <v>#DIV/0!</v>
      </c>
      <c r="H83" s="120" t="e">
        <f t="shared" si="1"/>
        <v>#DIV/0!</v>
      </c>
      <c r="I83" s="39">
        <v>1</v>
      </c>
      <c r="J83" s="104" t="e">
        <f t="shared" si="2"/>
        <v>#DIV/0!</v>
      </c>
      <c r="L83" s="1"/>
      <c r="M83" s="1"/>
      <c r="N83" s="1"/>
      <c r="O83" s="86"/>
    </row>
    <row r="84" spans="1:15" x14ac:dyDescent="0.25">
      <c r="A84" s="3"/>
      <c r="B84" s="4"/>
      <c r="C84" s="81"/>
      <c r="D84" s="84"/>
      <c r="E84" s="84"/>
      <c r="F84" s="76" t="e">
        <f t="shared" si="0"/>
        <v>#DIV/0!</v>
      </c>
      <c r="G84" s="77" t="e">
        <f t="shared" si="4"/>
        <v>#DIV/0!</v>
      </c>
      <c r="H84" s="120" t="e">
        <f t="shared" si="1"/>
        <v>#DIV/0!</v>
      </c>
      <c r="I84" s="39">
        <v>1</v>
      </c>
      <c r="J84" s="104" t="e">
        <f t="shared" si="2"/>
        <v>#DIV/0!</v>
      </c>
      <c r="L84" s="1"/>
      <c r="M84" s="1"/>
      <c r="N84" s="1"/>
      <c r="O84" s="86"/>
    </row>
    <row r="85" spans="1:15" x14ac:dyDescent="0.25">
      <c r="A85" s="3"/>
      <c r="B85" s="4"/>
      <c r="C85" s="81"/>
      <c r="D85" s="75"/>
      <c r="E85" s="75"/>
      <c r="F85" s="76" t="e">
        <f t="shared" si="0"/>
        <v>#DIV/0!</v>
      </c>
      <c r="G85" s="77" t="e">
        <f t="shared" si="4"/>
        <v>#DIV/0!</v>
      </c>
      <c r="H85" s="120" t="e">
        <f t="shared" si="1"/>
        <v>#DIV/0!</v>
      </c>
      <c r="I85" s="39">
        <v>1</v>
      </c>
      <c r="J85" s="104" t="e">
        <f t="shared" si="2"/>
        <v>#DIV/0!</v>
      </c>
      <c r="O85" s="86"/>
    </row>
    <row r="86" spans="1:15" x14ac:dyDescent="0.25">
      <c r="A86" s="3"/>
      <c r="B86" s="4"/>
      <c r="C86" s="81"/>
      <c r="D86" s="84"/>
      <c r="E86" s="84"/>
      <c r="F86" s="76" t="e">
        <f t="shared" si="0"/>
        <v>#DIV/0!</v>
      </c>
      <c r="G86" s="77" t="e">
        <f t="shared" si="4"/>
        <v>#DIV/0!</v>
      </c>
      <c r="H86" s="120" t="e">
        <f t="shared" si="1"/>
        <v>#DIV/0!</v>
      </c>
      <c r="I86" s="39">
        <v>1</v>
      </c>
      <c r="J86" s="104" t="e">
        <f t="shared" si="2"/>
        <v>#DIV/0!</v>
      </c>
      <c r="O86" s="5"/>
    </row>
    <row r="87" spans="1:15" x14ac:dyDescent="0.25">
      <c r="A87" s="3"/>
      <c r="B87" s="4"/>
      <c r="C87" s="81"/>
      <c r="D87" s="84"/>
      <c r="E87" s="84"/>
      <c r="F87" s="76" t="e">
        <f t="shared" si="0"/>
        <v>#DIV/0!</v>
      </c>
      <c r="G87" s="77" t="e">
        <f t="shared" si="4"/>
        <v>#DIV/0!</v>
      </c>
      <c r="H87" s="120" t="e">
        <f t="shared" si="1"/>
        <v>#DIV/0!</v>
      </c>
      <c r="I87" s="39">
        <v>1</v>
      </c>
      <c r="J87" s="104" t="e">
        <f t="shared" si="2"/>
        <v>#DIV/0!</v>
      </c>
      <c r="O87" s="5"/>
    </row>
    <row r="88" spans="1:15" ht="15.75" thickBot="1" x14ac:dyDescent="0.3">
      <c r="A88" s="3"/>
      <c r="B88" s="4"/>
      <c r="C88" s="88"/>
      <c r="D88" s="89"/>
      <c r="E88" s="89"/>
      <c r="F88" s="90" t="e">
        <f t="shared" si="0"/>
        <v>#DIV/0!</v>
      </c>
      <c r="G88" s="91" t="e">
        <f>ABS((STDEV(D88:E88)/AVERAGE(D88:E88))*100)</f>
        <v>#DIV/0!</v>
      </c>
      <c r="H88" s="121" t="e">
        <f t="shared" si="1"/>
        <v>#DIV/0!</v>
      </c>
      <c r="I88" s="48">
        <v>1</v>
      </c>
      <c r="J88" s="111" t="e">
        <f t="shared" si="2"/>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B348" s="3"/>
      <c r="C348" s="3"/>
      <c r="D348" s="3"/>
      <c r="E348" s="3"/>
      <c r="F348" s="3"/>
      <c r="G348" s="3"/>
      <c r="H348" s="3"/>
      <c r="I348" s="3"/>
      <c r="J348" s="3"/>
      <c r="K348" s="3"/>
      <c r="L348" s="3"/>
      <c r="M348" s="3"/>
      <c r="N348" s="3"/>
      <c r="O348" s="3"/>
    </row>
    <row r="349" spans="1:15" x14ac:dyDescent="0.25">
      <c r="B349" s="3"/>
      <c r="C349" s="3"/>
      <c r="D349" s="3"/>
      <c r="E349" s="3"/>
      <c r="F349" s="3"/>
      <c r="G349" s="3"/>
      <c r="H349" s="3"/>
      <c r="I349" s="3"/>
      <c r="J349" s="3"/>
      <c r="K349" s="3"/>
      <c r="L349" s="3"/>
      <c r="M349" s="3"/>
      <c r="N349" s="3"/>
      <c r="O349" s="3"/>
    </row>
    <row r="350" spans="1:15" x14ac:dyDescent="0.25">
      <c r="B350" s="3"/>
      <c r="C350" s="3"/>
      <c r="D350" s="3"/>
      <c r="E350" s="3"/>
      <c r="F350" s="3"/>
      <c r="G350" s="3"/>
      <c r="H350" s="3"/>
      <c r="I350" s="3"/>
      <c r="J350" s="3"/>
      <c r="K350" s="3"/>
      <c r="L350" s="3"/>
      <c r="M350" s="3"/>
      <c r="N350" s="3"/>
      <c r="O350" s="3"/>
    </row>
    <row r="351" spans="1:15" x14ac:dyDescent="0.25">
      <c r="B351" s="3"/>
      <c r="C351" s="3"/>
      <c r="D351" s="3"/>
      <c r="E351" s="3"/>
      <c r="F351" s="3"/>
      <c r="G351" s="3"/>
      <c r="H351" s="3"/>
      <c r="I351" s="3"/>
      <c r="J351" s="3"/>
      <c r="K351" s="3"/>
      <c r="L351" s="3"/>
      <c r="M351" s="3"/>
      <c r="N351" s="3"/>
      <c r="O351" s="3"/>
    </row>
    <row r="352" spans="1:15" x14ac:dyDescent="0.25">
      <c r="B352" s="3"/>
      <c r="C352" s="3"/>
      <c r="D352" s="3"/>
      <c r="E352" s="3"/>
      <c r="F352" s="3"/>
      <c r="G352" s="3"/>
      <c r="H352" s="3"/>
      <c r="I352" s="3"/>
      <c r="J352" s="3"/>
      <c r="K352" s="3"/>
      <c r="L352" s="3"/>
      <c r="M352" s="3"/>
      <c r="N352" s="3"/>
      <c r="O352" s="3"/>
    </row>
    <row r="353" spans="2:15" x14ac:dyDescent="0.25">
      <c r="B353" s="3"/>
      <c r="C353" s="3"/>
      <c r="D353" s="3"/>
      <c r="E353" s="3"/>
      <c r="F353" s="3"/>
      <c r="G353" s="3"/>
      <c r="H353" s="3"/>
      <c r="I353" s="3"/>
      <c r="J353" s="3"/>
      <c r="K353" s="3"/>
      <c r="L353" s="3"/>
      <c r="M353" s="3"/>
      <c r="N353" s="3"/>
      <c r="O353" s="3"/>
    </row>
    <row r="354" spans="2:15" x14ac:dyDescent="0.25">
      <c r="B354" s="3"/>
      <c r="C354" s="3"/>
      <c r="D354" s="3"/>
      <c r="E354" s="3"/>
      <c r="F354" s="3"/>
      <c r="G354" s="3"/>
      <c r="H354" s="3"/>
      <c r="I354" s="3"/>
      <c r="J354" s="3"/>
      <c r="K354" s="3"/>
      <c r="L354" s="3"/>
      <c r="M354" s="3"/>
      <c r="N354" s="3"/>
      <c r="O354" s="3"/>
    </row>
    <row r="355" spans="2:15" x14ac:dyDescent="0.25">
      <c r="B355" s="3"/>
      <c r="C355" s="3"/>
      <c r="D355" s="3"/>
      <c r="E355" s="3"/>
      <c r="F355" s="3"/>
      <c r="G355" s="3"/>
      <c r="H355" s="3"/>
      <c r="I355" s="3"/>
      <c r="J355" s="3"/>
      <c r="K355" s="3"/>
      <c r="L355" s="3"/>
      <c r="M355" s="3"/>
      <c r="N355" s="3"/>
      <c r="O355" s="3"/>
    </row>
    <row r="356" spans="2:15" x14ac:dyDescent="0.25">
      <c r="B356" s="3"/>
      <c r="C356" s="3"/>
      <c r="D356" s="3"/>
      <c r="E356" s="3"/>
      <c r="F356" s="3"/>
      <c r="G356" s="3"/>
      <c r="H356" s="3"/>
      <c r="I356" s="3"/>
      <c r="J356" s="3"/>
      <c r="K356" s="3"/>
      <c r="L356" s="3"/>
      <c r="M356" s="3"/>
      <c r="N356" s="3"/>
      <c r="O356" s="3"/>
    </row>
    <row r="357" spans="2:15" x14ac:dyDescent="0.25">
      <c r="B357" s="3"/>
      <c r="C357" s="3"/>
      <c r="D357" s="3"/>
      <c r="E357" s="3"/>
      <c r="F357" s="3"/>
      <c r="G357" s="3"/>
      <c r="H357" s="3"/>
      <c r="I357" s="3"/>
      <c r="J357" s="3"/>
      <c r="K357" s="3"/>
      <c r="L357" s="3"/>
      <c r="M357" s="3"/>
      <c r="N357" s="3"/>
      <c r="O357" s="3"/>
    </row>
    <row r="358" spans="2:15" x14ac:dyDescent="0.25">
      <c r="B358" s="3"/>
      <c r="C358" s="3"/>
      <c r="D358" s="3"/>
      <c r="E358" s="3"/>
      <c r="F358" s="3"/>
      <c r="G358" s="3"/>
      <c r="H358" s="3"/>
      <c r="I358" s="3"/>
      <c r="J358" s="3"/>
      <c r="K358" s="3"/>
      <c r="L358" s="3"/>
      <c r="M358" s="3"/>
      <c r="N358" s="3"/>
      <c r="O358" s="3"/>
    </row>
    <row r="359" spans="2:15" x14ac:dyDescent="0.25">
      <c r="B359" s="3"/>
      <c r="C359" s="3"/>
      <c r="D359" s="3"/>
      <c r="E359" s="3"/>
      <c r="F359" s="3"/>
      <c r="G359" s="3"/>
      <c r="H359" s="3"/>
      <c r="I359" s="3"/>
      <c r="J359" s="3"/>
      <c r="K359" s="3"/>
      <c r="L359" s="3"/>
      <c r="M359" s="3"/>
      <c r="N359" s="3"/>
      <c r="O359" s="3"/>
    </row>
    <row r="360" spans="2:15" x14ac:dyDescent="0.25">
      <c r="B360" s="3"/>
      <c r="C360" s="3"/>
      <c r="D360" s="3"/>
      <c r="E360" s="3"/>
      <c r="F360" s="3"/>
      <c r="G360" s="3"/>
      <c r="H360" s="3"/>
      <c r="I360" s="3"/>
      <c r="J360" s="3"/>
      <c r="K360" s="3"/>
      <c r="L360" s="3"/>
      <c r="M360" s="3"/>
      <c r="N360" s="3"/>
      <c r="O360" s="3"/>
    </row>
    <row r="361" spans="2:15" x14ac:dyDescent="0.25">
      <c r="B361" s="3"/>
      <c r="C361" s="3"/>
      <c r="D361" s="3"/>
      <c r="E361" s="3"/>
      <c r="F361" s="3"/>
      <c r="G361" s="3"/>
      <c r="H361" s="3"/>
      <c r="I361" s="3"/>
      <c r="J361" s="3"/>
      <c r="K361" s="3"/>
      <c r="L361" s="3"/>
      <c r="M361" s="3"/>
      <c r="N361" s="3"/>
      <c r="O361" s="3"/>
    </row>
    <row r="362" spans="2:15" x14ac:dyDescent="0.25">
      <c r="B362" s="3"/>
      <c r="C362" s="3"/>
      <c r="D362" s="3"/>
      <c r="E362" s="3"/>
      <c r="F362" s="3"/>
      <c r="G362" s="3"/>
      <c r="H362" s="3"/>
      <c r="I362" s="3"/>
      <c r="J362" s="3"/>
      <c r="K362" s="3"/>
      <c r="L362" s="3"/>
      <c r="M362" s="3"/>
      <c r="N362" s="3"/>
      <c r="O362" s="3"/>
    </row>
    <row r="363" spans="2:15" x14ac:dyDescent="0.25">
      <c r="B363" s="3"/>
      <c r="C363" s="3"/>
      <c r="D363" s="3"/>
      <c r="E363" s="3"/>
      <c r="F363" s="3"/>
      <c r="G363" s="3"/>
      <c r="H363" s="3"/>
      <c r="I363" s="3"/>
      <c r="J363" s="3"/>
      <c r="K363" s="3"/>
      <c r="L363" s="3"/>
      <c r="M363" s="3"/>
      <c r="N363" s="3"/>
      <c r="O363" s="3"/>
    </row>
    <row r="364" spans="2:15" x14ac:dyDescent="0.25">
      <c r="B364" s="3"/>
      <c r="C364" s="3"/>
      <c r="D364" s="3"/>
      <c r="E364" s="3"/>
      <c r="F364" s="3"/>
      <c r="G364" s="3"/>
      <c r="H364" s="3"/>
      <c r="I364" s="3"/>
      <c r="J364" s="3"/>
      <c r="K364" s="3"/>
      <c r="L364" s="3"/>
      <c r="M364" s="3"/>
      <c r="N364" s="3"/>
      <c r="O364" s="3"/>
    </row>
    <row r="365" spans="2:15" x14ac:dyDescent="0.25">
      <c r="B365" s="3"/>
      <c r="C365" s="3"/>
      <c r="D365" s="3"/>
      <c r="E365" s="3"/>
      <c r="F365" s="3"/>
      <c r="G365" s="3"/>
      <c r="H365" s="3"/>
      <c r="I365" s="3"/>
      <c r="J365" s="3"/>
      <c r="K365" s="3"/>
      <c r="L365" s="3"/>
      <c r="M365" s="3"/>
      <c r="N365" s="3"/>
      <c r="O365" s="3"/>
    </row>
    <row r="366" spans="2:15" x14ac:dyDescent="0.25">
      <c r="B366" s="3"/>
      <c r="C366" s="3"/>
      <c r="D366" s="3"/>
      <c r="E366" s="3"/>
      <c r="F366" s="3"/>
      <c r="G366" s="3"/>
      <c r="H366" s="3"/>
      <c r="I366" s="3"/>
      <c r="J366" s="3"/>
      <c r="K366" s="3"/>
      <c r="L366" s="3"/>
      <c r="M366" s="3"/>
      <c r="N366" s="3"/>
      <c r="O366" s="3"/>
    </row>
  </sheetData>
  <sheetProtection algorithmName="SHA-512" hashValue="jnFEDJh8nev0AjPj0eO7UzLvI1XBQjU6IDXOX4aZKY9vDvAvmyXDqZLhz6uOY4y5FLJKhMtVAaeCebgtTQNErA==" saltValue="+fvf6fLsXw0G55815vw3QA==" spinCount="100000" sheet="1" objects="1" scenarios="1"/>
  <mergeCells count="19">
    <mergeCell ref="B2:O2"/>
    <mergeCell ref="C5:O5"/>
    <mergeCell ref="C6:O6"/>
    <mergeCell ref="C7:M7"/>
    <mergeCell ref="C13:E13"/>
    <mergeCell ref="G13:J13"/>
    <mergeCell ref="D14:E14"/>
    <mergeCell ref="G14:H14"/>
    <mergeCell ref="I14:J14"/>
    <mergeCell ref="D15:E15"/>
    <mergeCell ref="C16:C20"/>
    <mergeCell ref="D16:E20"/>
    <mergeCell ref="L46:L48"/>
    <mergeCell ref="C22:J22"/>
    <mergeCell ref="L23:N23"/>
    <mergeCell ref="H33:I33"/>
    <mergeCell ref="C44:G44"/>
    <mergeCell ref="H44:J44"/>
    <mergeCell ref="L45:N45"/>
  </mergeCells>
  <conditionalFormatting sqref="F46:F88">
    <cfRule type="cellIs" dxfId="276" priority="1" stopIfTrue="1" operator="lessThan">
      <formula>$G$25</formula>
    </cfRule>
    <cfRule type="cellIs" dxfId="275" priority="2" stopIfTrue="1" operator="between">
      <formula>$F$25</formula>
      <formula>$G$28</formula>
    </cfRule>
    <cfRule type="cellIs" dxfId="274" priority="3" stopIfTrue="1" operator="greaterThan">
      <formula>$G$28</formula>
    </cfRule>
  </conditionalFormatting>
  <conditionalFormatting sqref="H24:H28 G46:G88">
    <cfRule type="cellIs" dxfId="273" priority="9" stopIfTrue="1" operator="equal">
      <formula>20</formula>
    </cfRule>
    <cfRule type="cellIs" dxfId="272" priority="10" stopIfTrue="1" operator="lessThan">
      <formula>20</formula>
    </cfRule>
    <cfRule type="cellIs" dxfId="271" priority="11" stopIfTrue="1" operator="greaterThan">
      <formula>20</formula>
    </cfRule>
  </conditionalFormatting>
  <conditionalFormatting sqref="J25:J28">
    <cfRule type="cellIs" dxfId="270" priority="4" stopIfTrue="1" operator="equal">
      <formula>35</formula>
    </cfRule>
    <cfRule type="cellIs" dxfId="269" priority="5" stopIfTrue="1" operator="lessThan">
      <formula>35</formula>
    </cfRule>
    <cfRule type="cellIs" dxfId="268" priority="6" stopIfTrue="1" operator="greaterThan">
      <formula>35</formula>
    </cfRule>
  </conditionalFormatting>
  <conditionalFormatting sqref="N24:N28">
    <cfRule type="cellIs" dxfId="267" priority="7" stopIfTrue="1" operator="equal">
      <formula>"Incorrect"</formula>
    </cfRule>
    <cfRule type="cellIs" dxfId="266" priority="8" stopIfTrue="1" operator="equal">
      <formula>"Correct"</formula>
    </cfRule>
  </conditionalFormatting>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06A32-7A16-4DC4-B3E9-51898BB1FD68}">
  <dimension ref="A1:CV366"/>
  <sheetViews>
    <sheetView zoomScaleNormal="100" workbookViewId="0">
      <selection activeCell="R94" sqref="R94"/>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2"/>
      <c r="B1" s="162"/>
      <c r="C1" s="162"/>
      <c r="D1" s="162"/>
      <c r="E1" s="162"/>
      <c r="F1" s="162"/>
      <c r="G1" s="162"/>
      <c r="H1" s="162"/>
      <c r="I1" s="162"/>
      <c r="J1" s="162"/>
      <c r="K1" s="162"/>
      <c r="L1" s="162"/>
      <c r="M1" s="162"/>
      <c r="N1" s="162"/>
      <c r="O1" s="162"/>
      <c r="P1" s="162"/>
    </row>
    <row r="2" spans="1:100" ht="21.75" thickBot="1" x14ac:dyDescent="0.4">
      <c r="A2" s="3"/>
      <c r="B2" s="129" t="s">
        <v>73</v>
      </c>
      <c r="C2" s="130"/>
      <c r="D2" s="130"/>
      <c r="E2" s="130"/>
      <c r="F2" s="130"/>
      <c r="G2" s="130"/>
      <c r="H2" s="130"/>
      <c r="I2" s="130"/>
      <c r="J2" s="130"/>
      <c r="K2" s="130"/>
      <c r="L2" s="130"/>
      <c r="M2" s="130"/>
      <c r="N2" s="130"/>
      <c r="O2" s="130"/>
    </row>
    <row r="3" spans="1:100" x14ac:dyDescent="0.25">
      <c r="A3" s="3"/>
      <c r="B3" s="4"/>
      <c r="C3" s="2" t="s">
        <v>1</v>
      </c>
      <c r="O3" s="5"/>
    </row>
    <row r="4" spans="1:100" ht="18" x14ac:dyDescent="0.35">
      <c r="A4" s="3"/>
      <c r="B4" s="4"/>
      <c r="C4" s="157" t="s">
        <v>52</v>
      </c>
      <c r="D4" s="157"/>
      <c r="E4" s="157"/>
      <c r="F4" s="157"/>
      <c r="G4" s="157"/>
      <c r="H4" s="157"/>
      <c r="I4" s="157"/>
      <c r="O4" s="5"/>
    </row>
    <row r="5" spans="1:100" ht="31.5" customHeight="1" x14ac:dyDescent="0.25">
      <c r="A5" s="3"/>
      <c r="B5" s="4"/>
      <c r="C5" s="155" t="s">
        <v>3</v>
      </c>
      <c r="D5" s="155"/>
      <c r="E5" s="155"/>
      <c r="F5" s="155"/>
      <c r="G5" s="155"/>
      <c r="H5" s="155"/>
      <c r="I5" s="155"/>
      <c r="J5" s="155"/>
      <c r="K5" s="155"/>
      <c r="L5" s="155"/>
      <c r="M5" s="155"/>
      <c r="N5" s="155"/>
      <c r="O5" s="156"/>
    </row>
    <row r="6" spans="1:100" ht="46.5" customHeight="1" x14ac:dyDescent="0.25">
      <c r="A6" s="3"/>
      <c r="B6" s="4"/>
      <c r="C6" s="155" t="s">
        <v>111</v>
      </c>
      <c r="D6" s="155"/>
      <c r="E6" s="155"/>
      <c r="F6" s="155"/>
      <c r="G6" s="155"/>
      <c r="H6" s="155"/>
      <c r="I6" s="155"/>
      <c r="J6" s="155"/>
      <c r="K6" s="155"/>
      <c r="L6" s="155"/>
      <c r="M6" s="155"/>
      <c r="N6" s="155"/>
      <c r="O6" s="156"/>
    </row>
    <row r="7" spans="1:100" x14ac:dyDescent="0.25">
      <c r="A7" s="3"/>
      <c r="B7" s="4"/>
      <c r="C7" s="157" t="s">
        <v>53</v>
      </c>
      <c r="D7" s="157"/>
      <c r="E7" s="157"/>
      <c r="F7" s="157"/>
      <c r="G7" s="157"/>
      <c r="H7" s="157"/>
      <c r="I7" s="157"/>
      <c r="J7" s="157"/>
      <c r="K7" s="157"/>
      <c r="L7" s="157"/>
      <c r="M7" s="157"/>
      <c r="O7" s="5"/>
    </row>
    <row r="8" spans="1:100" x14ac:dyDescent="0.25">
      <c r="A8" s="3"/>
      <c r="B8" s="4"/>
      <c r="C8" s="157" t="s">
        <v>4</v>
      </c>
      <c r="D8" s="157"/>
      <c r="E8" s="157"/>
      <c r="F8" s="157"/>
      <c r="G8" s="157"/>
      <c r="H8" s="157"/>
      <c r="I8" s="157"/>
      <c r="J8" s="157"/>
      <c r="K8" s="157"/>
      <c r="L8" s="157"/>
      <c r="M8" s="157"/>
      <c r="N8" s="157"/>
      <c r="O8" s="161"/>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100</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58" t="s">
        <v>5</v>
      </c>
      <c r="D13" s="159"/>
      <c r="E13" s="160"/>
      <c r="G13" s="129" t="s">
        <v>6</v>
      </c>
      <c r="H13" s="130"/>
      <c r="I13" s="130"/>
      <c r="J13" s="131"/>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40"/>
      <c r="E14" s="141"/>
      <c r="G14" s="142" t="s">
        <v>8</v>
      </c>
      <c r="H14" s="134"/>
      <c r="I14" s="143"/>
      <c r="J14" s="144"/>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5"/>
      <c r="E15" s="146"/>
      <c r="G15" s="14" t="s">
        <v>10</v>
      </c>
      <c r="H15" s="15" t="s">
        <v>65</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7" t="s">
        <v>14</v>
      </c>
      <c r="D16" s="163"/>
      <c r="E16" s="164"/>
      <c r="G16" s="18" t="s">
        <v>15</v>
      </c>
      <c r="H16" s="22">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7"/>
      <c r="D17" s="165"/>
      <c r="E17" s="166"/>
      <c r="G17" s="18" t="s">
        <v>16</v>
      </c>
      <c r="H17" s="22">
        <v>2</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7"/>
      <c r="D18" s="165"/>
      <c r="E18" s="166"/>
      <c r="G18" s="18" t="s">
        <v>17</v>
      </c>
      <c r="H18" s="22">
        <v>5</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7"/>
      <c r="D19" s="165"/>
      <c r="E19" s="166"/>
      <c r="G19" s="18" t="s">
        <v>18</v>
      </c>
      <c r="H19" s="22">
        <v>15</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8"/>
      <c r="D20" s="167"/>
      <c r="E20" s="168"/>
      <c r="G20" s="24" t="s">
        <v>19</v>
      </c>
      <c r="H20" s="25">
        <v>30</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9" t="s">
        <v>20</v>
      </c>
      <c r="D22" s="130"/>
      <c r="E22" s="130"/>
      <c r="F22" s="130"/>
      <c r="G22" s="130"/>
      <c r="H22" s="130"/>
      <c r="I22" s="130"/>
      <c r="J22" s="131"/>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65</v>
      </c>
      <c r="E23" s="17" t="s">
        <v>21</v>
      </c>
      <c r="F23" s="17" t="s">
        <v>22</v>
      </c>
      <c r="G23" s="27" t="s">
        <v>23</v>
      </c>
      <c r="H23" s="17" t="s">
        <v>24</v>
      </c>
      <c r="I23" s="17" t="s">
        <v>13</v>
      </c>
      <c r="J23" s="15" t="s">
        <v>25</v>
      </c>
      <c r="L23" s="132" t="s">
        <v>26</v>
      </c>
      <c r="M23" s="133"/>
      <c r="N23" s="134"/>
      <c r="O23" s="5"/>
    </row>
    <row r="24" spans="1:100" x14ac:dyDescent="0.25">
      <c r="A24" s="3"/>
      <c r="B24" s="4"/>
      <c r="C24" s="28" t="s">
        <v>15</v>
      </c>
      <c r="D24" s="117">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42">
        <v>2</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42">
        <v>5</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42">
        <v>15</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51">
        <v>30</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35" t="s">
        <v>32</v>
      </c>
      <c r="I33" s="136"/>
      <c r="J33" s="1"/>
      <c r="K33" s="56"/>
      <c r="N33" s="10"/>
      <c r="O33" s="59"/>
      <c r="P33" s="60"/>
      <c r="Q33" s="61"/>
      <c r="R33" s="37"/>
      <c r="S33" s="37"/>
      <c r="T33" s="37"/>
      <c r="U33" s="37"/>
      <c r="V33" s="37"/>
      <c r="W33" s="37"/>
      <c r="X33" s="37"/>
    </row>
    <row r="34" spans="1:28" x14ac:dyDescent="0.25">
      <c r="A34" s="3"/>
      <c r="B34" s="4"/>
      <c r="H34" s="44" t="s">
        <v>33</v>
      </c>
      <c r="I34" s="99" t="e">
        <f>INDEX(LINEST($G$25:$G$28,($D$25:$D$28)^{0,1,2},,TRUE),1,1)</f>
        <v>#VALUE!</v>
      </c>
      <c r="J34" s="1"/>
      <c r="L34" s="100"/>
      <c r="O34" s="5"/>
      <c r="S34" s="37"/>
      <c r="T34" s="37"/>
    </row>
    <row r="35" spans="1:28" x14ac:dyDescent="0.25">
      <c r="A35" s="3"/>
      <c r="B35" s="4"/>
      <c r="H35" s="44" t="s">
        <v>34</v>
      </c>
      <c r="I35" s="101" t="e">
        <f>INDEX(LINEST($G$25:$G$28,($D$25:$D$28)^{0,1,2},,TRUE),1,2)</f>
        <v>#VALUE!</v>
      </c>
      <c r="L35" s="100"/>
      <c r="O35" s="5"/>
    </row>
    <row r="36" spans="1:28" ht="15.75" thickBot="1" x14ac:dyDescent="0.3">
      <c r="A36" s="3"/>
      <c r="B36" s="4"/>
      <c r="D36" s="56"/>
      <c r="E36" s="64"/>
      <c r="F36" s="1"/>
      <c r="H36" s="53" t="s">
        <v>35</v>
      </c>
      <c r="I36" s="102" t="e">
        <f>INDEX(LINEST($G$25:$G$28,($D$25:$D$28)^{0,1,2},,TRUE),1,4)</f>
        <v>#VALUE!</v>
      </c>
      <c r="J36" s="56"/>
      <c r="L36" s="100"/>
      <c r="O36" s="5"/>
    </row>
    <row r="37" spans="1:28" ht="18" thickBot="1" x14ac:dyDescent="0.3">
      <c r="A37" s="3"/>
      <c r="B37" s="4"/>
      <c r="D37" s="56"/>
      <c r="E37" s="64"/>
      <c r="F37" s="1"/>
      <c r="H37" s="53" t="s">
        <v>57</v>
      </c>
      <c r="I37" s="102" t="e">
        <f>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9" t="s">
        <v>37</v>
      </c>
      <c r="D44" s="130"/>
      <c r="E44" s="130"/>
      <c r="F44" s="130"/>
      <c r="G44" s="131"/>
      <c r="H44" s="129" t="s">
        <v>38</v>
      </c>
      <c r="I44" s="130"/>
      <c r="J44" s="131"/>
      <c r="K44" s="56"/>
      <c r="O44" s="5"/>
    </row>
    <row r="45" spans="1:28" ht="45.75" thickBot="1" x14ac:dyDescent="0.3">
      <c r="A45" s="3"/>
      <c r="B45" s="4"/>
      <c r="C45" s="68" t="s">
        <v>39</v>
      </c>
      <c r="D45" s="69" t="s">
        <v>21</v>
      </c>
      <c r="E45" s="69" t="s">
        <v>22</v>
      </c>
      <c r="F45" s="69" t="s">
        <v>12</v>
      </c>
      <c r="G45" s="70" t="s">
        <v>24</v>
      </c>
      <c r="H45" s="71" t="s">
        <v>40</v>
      </c>
      <c r="I45" s="72" t="s">
        <v>41</v>
      </c>
      <c r="J45" s="73" t="s">
        <v>42</v>
      </c>
      <c r="L45" s="137" t="s">
        <v>43</v>
      </c>
      <c r="M45" s="138"/>
      <c r="N45" s="139"/>
      <c r="O45" s="5"/>
    </row>
    <row r="46" spans="1:28" x14ac:dyDescent="0.25">
      <c r="A46" s="3"/>
      <c r="B46" s="4"/>
      <c r="C46" s="74"/>
      <c r="D46" s="84"/>
      <c r="E46" s="84"/>
      <c r="F46" s="76" t="e">
        <f t="shared" ref="F46:F88" si="0">AVERAGE(D46:E46)-(AVERAGE(E$24:F$24))</f>
        <v>#DIV/0!</v>
      </c>
      <c r="G46" s="77" t="e">
        <f>ABS((STDEV(D46:E46)/AVERAGE(D46:E46))*100)</f>
        <v>#DIV/0!</v>
      </c>
      <c r="H46" s="103" t="e">
        <f>IF(F46&lt;$G$25, "&lt; LoQ",IF(F46&gt;$G$28,"&gt; ULoQ",((-$I$35+SQRT(POWER($I$35,2)-4*$I$34*($I$36-F46)))/(2*$I$34))))</f>
        <v>#DIV/0!</v>
      </c>
      <c r="I46" s="78">
        <v>1</v>
      </c>
      <c r="J46" s="104" t="e">
        <f>IF(F46&lt;$G$25, "&lt; LoQ",IF(F46&gt;$G$28,"&gt; ULoQ",H46*I46))</f>
        <v>#DIV/0!</v>
      </c>
      <c r="L46" s="126" t="s">
        <v>60</v>
      </c>
      <c r="M46" s="79" t="s">
        <v>45</v>
      </c>
      <c r="N46" s="80" t="s">
        <v>46</v>
      </c>
      <c r="O46" s="5"/>
    </row>
    <row r="47" spans="1:28" x14ac:dyDescent="0.25">
      <c r="A47" s="3"/>
      <c r="B47" s="4"/>
      <c r="C47" s="81"/>
      <c r="D47" s="84"/>
      <c r="E47" s="84"/>
      <c r="F47" s="76" t="e">
        <f t="shared" si="0"/>
        <v>#DIV/0!</v>
      </c>
      <c r="G47" s="77" t="e">
        <f t="shared" ref="G47:G87" si="1">ABS((STDEV(D47:E47)/AVERAGE(D47:E47))*100)</f>
        <v>#DIV/0!</v>
      </c>
      <c r="H47" s="103" t="e">
        <f t="shared" ref="H47:H88" si="2">IF(F47&lt;$G$25, "&lt; LoQ",IF(F47&gt;$G$28,"&gt; ULoQ",((-$I$35+SQRT(POWER($I$35,2)-4*$I$34*($I$36-F47)))/(2*$I$34))))</f>
        <v>#DIV/0!</v>
      </c>
      <c r="I47" s="39">
        <v>1</v>
      </c>
      <c r="J47" s="104" t="e">
        <f t="shared" ref="J47:J88" si="3">IF(F47&lt;$G$25, "&lt; LoQ",IF(F47&gt;$G$28,"&gt; ULoQ",H47*I47))</f>
        <v>#DIV/0!</v>
      </c>
      <c r="L47" s="127"/>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28"/>
      <c r="M48" s="118" t="s">
        <v>49</v>
      </c>
      <c r="N48" s="119" t="s">
        <v>50</v>
      </c>
      <c r="O48" s="5"/>
    </row>
    <row r="49" spans="1:27" x14ac:dyDescent="0.25">
      <c r="A49" s="3"/>
      <c r="B49" s="4"/>
      <c r="C49" s="81"/>
      <c r="D49" s="84"/>
      <c r="E49" s="84"/>
      <c r="F49" s="76" t="e">
        <f t="shared" si="0"/>
        <v>#DIV/0!</v>
      </c>
      <c r="G49" s="77" t="e">
        <f t="shared" si="1"/>
        <v>#DIV/0!</v>
      </c>
      <c r="H49" s="103" t="e">
        <f>IF(F49&lt;$G$25, "&lt; LoQ",IF(F49&gt;$G$28,"&gt; ULoQ",((-$I$35+SQRT(POWER($I$35,2)-4*$I$34*($I$36-F49)))/(2*$I$34))))</f>
        <v>#DIV/0!</v>
      </c>
      <c r="I49" s="39">
        <v>1</v>
      </c>
      <c r="J49" s="104" t="e">
        <f>IF(F49&lt;$G$25, "&lt; LoQ",IF(F49&gt;$G$28,"&gt; ULoQ",H49*I49))</f>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 t="shared" si="2"/>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 t="shared" si="3"/>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 t="shared" si="1"/>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1"/>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1"/>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1"/>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 t="shared" si="3"/>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1"/>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1"/>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ref="F68:F85" si="4">AVERAGE(D68:E68)-(AVERAGE(E$24:F$24))</f>
        <v>#DIV/0!</v>
      </c>
      <c r="G68" s="77" t="e">
        <f t="shared" ref="G68:G86" si="5">ABS((STDEV(D68:E68)/AVERAGE(D68:E68))*100)</f>
        <v>#DIV/0!</v>
      </c>
      <c r="H68" s="103" t="e">
        <f t="shared" ref="H68:H86" si="6">IF(F68&lt;$G$25, "&lt; LoQ",IF(F68&gt;$G$28,"&gt; ULoQ",((-$I$35+SQRT(POWER($I$35,2)-4*$I$34*($I$36-F68)))/(2*$I$34))))</f>
        <v>#DIV/0!</v>
      </c>
      <c r="I68" s="39">
        <v>1</v>
      </c>
      <c r="J68" s="104" t="e">
        <f t="shared" ref="J68:J86" si="7">IF(F68&lt;$G$25, "&lt; LoQ",IF(F68&gt;$G$28,"&gt; ULoQ",H68*I68))</f>
        <v>#DIV/0!</v>
      </c>
      <c r="O68" s="5"/>
      <c r="Q68" s="87"/>
      <c r="R68" s="37"/>
      <c r="S68" s="37"/>
      <c r="T68" s="37"/>
      <c r="U68" s="37"/>
      <c r="V68" s="37"/>
      <c r="W68" s="37"/>
      <c r="X68" s="37"/>
      <c r="Y68" s="37"/>
      <c r="Z68" s="37"/>
      <c r="AA68" s="37"/>
    </row>
    <row r="69" spans="1:28" x14ac:dyDescent="0.25">
      <c r="A69" s="3"/>
      <c r="B69" s="4"/>
      <c r="C69" s="81"/>
      <c r="D69" s="84"/>
      <c r="E69" s="84"/>
      <c r="F69" s="76" t="e">
        <f t="shared" si="4"/>
        <v>#DIV/0!</v>
      </c>
      <c r="G69" s="77" t="e">
        <f t="shared" si="5"/>
        <v>#DIV/0!</v>
      </c>
      <c r="H69" s="103" t="e">
        <f t="shared" si="6"/>
        <v>#DIV/0!</v>
      </c>
      <c r="I69" s="39">
        <v>1</v>
      </c>
      <c r="J69" s="104" t="e">
        <f t="shared" si="7"/>
        <v>#DIV/0!</v>
      </c>
      <c r="L69" s="1"/>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 t="shared" si="7"/>
        <v>#DIV/0!</v>
      </c>
      <c r="L71" s="1"/>
      <c r="M71" s="1"/>
      <c r="N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si="7"/>
        <v>#DIV/0!</v>
      </c>
      <c r="L72" s="1"/>
      <c r="M72" s="1"/>
      <c r="N72" s="1"/>
      <c r="O72" s="86"/>
    </row>
    <row r="73" spans="1:28" x14ac:dyDescent="0.25">
      <c r="A73" s="3"/>
      <c r="B73" s="4"/>
      <c r="C73" s="81"/>
      <c r="D73" s="84"/>
      <c r="E73" s="84"/>
      <c r="F73" s="76" t="e">
        <f t="shared" si="4"/>
        <v>#DIV/0!</v>
      </c>
      <c r="G73" s="77" t="e">
        <f t="shared" si="5"/>
        <v>#DIV/0!</v>
      </c>
      <c r="H73" s="103" t="e">
        <f t="shared" si="6"/>
        <v>#DIV/0!</v>
      </c>
      <c r="I73" s="39">
        <v>1</v>
      </c>
      <c r="J73" s="104" t="e">
        <f t="shared" si="7"/>
        <v>#DIV/0!</v>
      </c>
      <c r="L73" s="105"/>
      <c r="M73" s="106"/>
      <c r="N73" s="1"/>
      <c r="O73" s="86"/>
    </row>
    <row r="74" spans="1:28" x14ac:dyDescent="0.25">
      <c r="A74" s="3"/>
      <c r="B74" s="4"/>
      <c r="C74" s="81"/>
      <c r="D74" s="84"/>
      <c r="E74" s="84"/>
      <c r="F74" s="76" t="e">
        <f t="shared" si="4"/>
        <v>#DIV/0!</v>
      </c>
      <c r="G74" s="77" t="e">
        <f t="shared" si="5"/>
        <v>#DIV/0!</v>
      </c>
      <c r="H74" s="103" t="e">
        <f t="shared" si="6"/>
        <v>#DIV/0!</v>
      </c>
      <c r="I74" s="39">
        <v>1</v>
      </c>
      <c r="J74" s="104" t="e">
        <f t="shared" si="7"/>
        <v>#DIV/0!</v>
      </c>
      <c r="L74" s="1"/>
      <c r="M74" s="1"/>
      <c r="N74" s="1"/>
      <c r="O74" s="86"/>
    </row>
    <row r="75" spans="1:28" x14ac:dyDescent="0.25">
      <c r="A75" s="3"/>
      <c r="B75" s="4"/>
      <c r="C75" s="81"/>
      <c r="D75" s="84"/>
      <c r="E75" s="84"/>
      <c r="F75" s="76" t="e">
        <f t="shared" si="4"/>
        <v>#DIV/0!</v>
      </c>
      <c r="G75" s="77" t="e">
        <f t="shared" si="5"/>
        <v>#DIV/0!</v>
      </c>
      <c r="H75" s="103" t="e">
        <f t="shared" si="6"/>
        <v>#DIV/0!</v>
      </c>
      <c r="I75" s="39">
        <v>1</v>
      </c>
      <c r="J75" s="104" t="e">
        <f t="shared" si="7"/>
        <v>#DIV/0!</v>
      </c>
      <c r="M75" s="1"/>
      <c r="N75" s="1"/>
      <c r="O75" s="86"/>
    </row>
    <row r="76" spans="1:28" x14ac:dyDescent="0.25">
      <c r="A76" s="3"/>
      <c r="B76" s="4"/>
      <c r="C76" s="81"/>
      <c r="D76" s="84"/>
      <c r="E76" s="84"/>
      <c r="F76" s="76" t="e">
        <f t="shared" si="4"/>
        <v>#DIV/0!</v>
      </c>
      <c r="G76" s="77" t="e">
        <f t="shared" si="5"/>
        <v>#DIV/0!</v>
      </c>
      <c r="H76" s="103" t="e">
        <f t="shared" si="6"/>
        <v>#DIV/0!</v>
      </c>
      <c r="I76" s="39">
        <v>1</v>
      </c>
      <c r="J76" s="104" t="e">
        <f t="shared" si="7"/>
        <v>#DIV/0!</v>
      </c>
      <c r="L76" s="1"/>
      <c r="M76" s="1"/>
      <c r="N76" s="107"/>
      <c r="O76" s="86"/>
    </row>
    <row r="77" spans="1:28" x14ac:dyDescent="0.25">
      <c r="A77" s="3"/>
      <c r="B77" s="4"/>
      <c r="C77" s="81"/>
      <c r="D77" s="84"/>
      <c r="E77" s="84"/>
      <c r="F77" s="76" t="e">
        <f t="shared" si="4"/>
        <v>#DIV/0!</v>
      </c>
      <c r="G77" s="77" t="e">
        <f t="shared" si="5"/>
        <v>#DIV/0!</v>
      </c>
      <c r="H77" s="103" t="e">
        <f t="shared" si="6"/>
        <v>#DIV/0!</v>
      </c>
      <c r="I77" s="39">
        <v>1</v>
      </c>
      <c r="J77" s="104" t="e">
        <f t="shared" si="7"/>
        <v>#DIV/0!</v>
      </c>
      <c r="L77" s="1"/>
      <c r="M77" s="1"/>
      <c r="N77" s="1"/>
      <c r="O77" s="86"/>
    </row>
    <row r="78" spans="1:28" x14ac:dyDescent="0.25">
      <c r="A78" s="3"/>
      <c r="B78" s="4"/>
      <c r="C78" s="81"/>
      <c r="D78" s="84"/>
      <c r="E78" s="84"/>
      <c r="F78" s="76" t="e">
        <f t="shared" si="4"/>
        <v>#DIV/0!</v>
      </c>
      <c r="G78" s="77" t="e">
        <f t="shared" si="5"/>
        <v>#DIV/0!</v>
      </c>
      <c r="H78" s="103" t="e">
        <f t="shared" si="6"/>
        <v>#DIV/0!</v>
      </c>
      <c r="I78" s="39">
        <v>1</v>
      </c>
      <c r="J78" s="104" t="e">
        <f t="shared" si="7"/>
        <v>#DIV/0!</v>
      </c>
      <c r="L78" s="108"/>
      <c r="M78" s="1"/>
      <c r="N78" s="1"/>
      <c r="O78" s="86"/>
    </row>
    <row r="79" spans="1:28" x14ac:dyDescent="0.25">
      <c r="A79" s="3"/>
      <c r="B79" s="4"/>
      <c r="C79" s="81"/>
      <c r="D79" s="84"/>
      <c r="E79" s="84"/>
      <c r="F79" s="76" t="e">
        <f t="shared" si="4"/>
        <v>#DIV/0!</v>
      </c>
      <c r="G79" s="77" t="e">
        <f t="shared" si="5"/>
        <v>#DIV/0!</v>
      </c>
      <c r="H79" s="103" t="e">
        <f t="shared" si="6"/>
        <v>#DIV/0!</v>
      </c>
      <c r="I79" s="39">
        <v>1</v>
      </c>
      <c r="J79" s="104" t="e">
        <f t="shared" si="7"/>
        <v>#DIV/0!</v>
      </c>
      <c r="L79" s="1"/>
      <c r="M79" s="1"/>
      <c r="N79" s="1"/>
      <c r="O79" s="86"/>
    </row>
    <row r="80" spans="1:28" x14ac:dyDescent="0.25">
      <c r="A80" s="3"/>
      <c r="B80" s="4"/>
      <c r="C80" s="81"/>
      <c r="D80" s="75"/>
      <c r="E80" s="75"/>
      <c r="F80" s="76" t="e">
        <f t="shared" si="4"/>
        <v>#DIV/0!</v>
      </c>
      <c r="G80" s="77" t="e">
        <f t="shared" si="5"/>
        <v>#DIV/0!</v>
      </c>
      <c r="H80" s="103" t="e">
        <f t="shared" si="6"/>
        <v>#DIV/0!</v>
      </c>
      <c r="I80" s="39">
        <v>1</v>
      </c>
      <c r="J80" s="104" t="e">
        <f t="shared" si="7"/>
        <v>#DIV/0!</v>
      </c>
      <c r="L80" s="1"/>
      <c r="M80" s="1"/>
      <c r="N80" s="1"/>
      <c r="O80" s="86"/>
    </row>
    <row r="81" spans="1:15" x14ac:dyDescent="0.25">
      <c r="A81" s="3"/>
      <c r="B81" s="4"/>
      <c r="C81" s="81"/>
      <c r="D81" s="84"/>
      <c r="E81" s="84"/>
      <c r="F81" s="76" t="e">
        <f t="shared" si="4"/>
        <v>#DIV/0!</v>
      </c>
      <c r="G81" s="77" t="e">
        <f t="shared" si="5"/>
        <v>#DIV/0!</v>
      </c>
      <c r="H81" s="103" t="e">
        <f t="shared" si="6"/>
        <v>#DIV/0!</v>
      </c>
      <c r="I81" s="39">
        <v>1</v>
      </c>
      <c r="J81" s="104" t="e">
        <f t="shared" si="7"/>
        <v>#DIV/0!</v>
      </c>
      <c r="L81" s="1"/>
      <c r="M81" s="1"/>
      <c r="N81" s="1"/>
      <c r="O81" s="86"/>
    </row>
    <row r="82" spans="1:15" x14ac:dyDescent="0.25">
      <c r="A82" s="3"/>
      <c r="B82" s="4"/>
      <c r="C82" s="81"/>
      <c r="D82" s="84"/>
      <c r="E82" s="84"/>
      <c r="F82" s="76" t="e">
        <f t="shared" si="4"/>
        <v>#DIV/0!</v>
      </c>
      <c r="G82" s="77" t="e">
        <f t="shared" si="5"/>
        <v>#DIV/0!</v>
      </c>
      <c r="H82" s="103" t="e">
        <f t="shared" si="6"/>
        <v>#DIV/0!</v>
      </c>
      <c r="I82" s="39">
        <v>1</v>
      </c>
      <c r="J82" s="104" t="e">
        <f t="shared" si="7"/>
        <v>#DIV/0!</v>
      </c>
      <c r="L82" s="1"/>
      <c r="M82" s="1"/>
      <c r="N82" s="1"/>
      <c r="O82" s="86"/>
    </row>
    <row r="83" spans="1:15" x14ac:dyDescent="0.25">
      <c r="A83" s="3"/>
      <c r="B83" s="4"/>
      <c r="C83" s="81"/>
      <c r="D83" s="84"/>
      <c r="E83" s="84"/>
      <c r="F83" s="76" t="e">
        <f t="shared" si="4"/>
        <v>#DIV/0!</v>
      </c>
      <c r="G83" s="77" t="e">
        <f t="shared" si="5"/>
        <v>#DIV/0!</v>
      </c>
      <c r="H83" s="103" t="e">
        <f t="shared" si="6"/>
        <v>#DIV/0!</v>
      </c>
      <c r="I83" s="39">
        <v>1</v>
      </c>
      <c r="J83" s="104" t="e">
        <f t="shared" si="7"/>
        <v>#DIV/0!</v>
      </c>
      <c r="L83" s="1"/>
      <c r="M83" s="1"/>
      <c r="N83" s="1"/>
      <c r="O83" s="86"/>
    </row>
    <row r="84" spans="1:15" x14ac:dyDescent="0.25">
      <c r="A84" s="3"/>
      <c r="B84" s="4"/>
      <c r="C84" s="81"/>
      <c r="D84" s="75"/>
      <c r="E84" s="75"/>
      <c r="F84" s="76" t="e">
        <f t="shared" si="4"/>
        <v>#DIV/0!</v>
      </c>
      <c r="G84" s="77" t="e">
        <f t="shared" si="5"/>
        <v>#DIV/0!</v>
      </c>
      <c r="H84" s="103" t="e">
        <f t="shared" si="6"/>
        <v>#DIV/0!</v>
      </c>
      <c r="I84" s="39">
        <v>1</v>
      </c>
      <c r="J84" s="104" t="e">
        <f t="shared" si="7"/>
        <v>#DIV/0!</v>
      </c>
      <c r="O84" s="86"/>
    </row>
    <row r="85" spans="1:15" x14ac:dyDescent="0.25">
      <c r="A85" s="3"/>
      <c r="B85" s="4"/>
      <c r="C85" s="81"/>
      <c r="D85" s="84"/>
      <c r="E85" s="84"/>
      <c r="F85" s="76" t="e">
        <f t="shared" si="4"/>
        <v>#DIV/0!</v>
      </c>
      <c r="G85" s="77" t="e">
        <f t="shared" si="5"/>
        <v>#DIV/0!</v>
      </c>
      <c r="H85" s="103" t="e">
        <f t="shared" si="6"/>
        <v>#DIV/0!</v>
      </c>
      <c r="I85" s="39">
        <v>1</v>
      </c>
      <c r="J85" s="104" t="e">
        <f t="shared" si="7"/>
        <v>#DIV/0!</v>
      </c>
      <c r="O85" s="5"/>
    </row>
    <row r="86" spans="1:15" x14ac:dyDescent="0.25">
      <c r="A86" s="3"/>
      <c r="B86" s="4"/>
      <c r="C86" s="81"/>
      <c r="D86" s="84"/>
      <c r="E86" s="84"/>
      <c r="F86" s="76" t="e">
        <f>AVERAGE(D86:E86)-(AVERAGE(E$24:F$24))</f>
        <v>#DIV/0!</v>
      </c>
      <c r="G86" s="77" t="e">
        <f t="shared" si="5"/>
        <v>#DIV/0!</v>
      </c>
      <c r="H86" s="103" t="e">
        <f t="shared" si="6"/>
        <v>#DIV/0!</v>
      </c>
      <c r="I86" s="39">
        <v>1</v>
      </c>
      <c r="J86" s="104" t="e">
        <f t="shared" si="7"/>
        <v>#DIV/0!</v>
      </c>
      <c r="O86" s="5"/>
    </row>
    <row r="87" spans="1:15" x14ac:dyDescent="0.25">
      <c r="A87" s="3"/>
      <c r="B87" s="4"/>
      <c r="C87" s="81"/>
      <c r="D87" s="84"/>
      <c r="E87" s="84"/>
      <c r="F87" s="76" t="e">
        <f>AVERAGE(D87:E87)-(AVERAGE(E$24:F$24))</f>
        <v>#DIV/0!</v>
      </c>
      <c r="G87" s="77" t="e">
        <f t="shared" si="1"/>
        <v>#DIV/0!</v>
      </c>
      <c r="H87" s="103" t="e">
        <f t="shared" si="2"/>
        <v>#DIV/0!</v>
      </c>
      <c r="I87" s="39">
        <v>1</v>
      </c>
      <c r="J87" s="104" t="e">
        <f t="shared" si="3"/>
        <v>#DIV/0!</v>
      </c>
      <c r="O87" s="5"/>
    </row>
    <row r="88" spans="1:15" ht="15.75" thickBot="1" x14ac:dyDescent="0.3">
      <c r="A88" s="3"/>
      <c r="B88" s="4"/>
      <c r="C88" s="88"/>
      <c r="D88" s="109"/>
      <c r="E88" s="109"/>
      <c r="F88" s="90" t="e">
        <f t="shared" si="0"/>
        <v>#DIV/0!</v>
      </c>
      <c r="G88" s="91" t="e">
        <f>ABS((STDEV(D88:E88)/AVERAGE(D88:E88))*100)</f>
        <v>#DIV/0!</v>
      </c>
      <c r="H88" s="110" t="e">
        <f t="shared" si="2"/>
        <v>#DIV/0!</v>
      </c>
      <c r="I88" s="48">
        <v>1</v>
      </c>
      <c r="J88" s="111" t="e">
        <f t="shared" si="3"/>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B348" s="3"/>
      <c r="C348" s="3"/>
      <c r="D348" s="3"/>
      <c r="E348" s="3"/>
      <c r="F348" s="3"/>
      <c r="G348" s="3"/>
      <c r="H348" s="3"/>
      <c r="I348" s="3"/>
      <c r="J348" s="3"/>
      <c r="K348" s="3"/>
      <c r="L348" s="3"/>
      <c r="M348" s="3"/>
      <c r="N348" s="3"/>
      <c r="O348" s="3"/>
    </row>
    <row r="349" spans="1:15" x14ac:dyDescent="0.25">
      <c r="B349" s="3"/>
      <c r="C349" s="3"/>
      <c r="D349" s="3"/>
      <c r="E349" s="3"/>
      <c r="F349" s="3"/>
      <c r="G349" s="3"/>
      <c r="H349" s="3"/>
      <c r="I349" s="3"/>
      <c r="J349" s="3"/>
      <c r="K349" s="3"/>
      <c r="L349" s="3"/>
      <c r="M349" s="3"/>
      <c r="N349" s="3"/>
      <c r="O349" s="3"/>
    </row>
    <row r="350" spans="1:15" x14ac:dyDescent="0.25">
      <c r="B350" s="3"/>
      <c r="C350" s="3"/>
      <c r="D350" s="3"/>
      <c r="E350" s="3"/>
      <c r="F350" s="3"/>
      <c r="G350" s="3"/>
      <c r="H350" s="3"/>
      <c r="I350" s="3"/>
      <c r="J350" s="3"/>
      <c r="K350" s="3"/>
      <c r="L350" s="3"/>
      <c r="M350" s="3"/>
      <c r="N350" s="3"/>
      <c r="O350" s="3"/>
    </row>
    <row r="351" spans="1:15" x14ac:dyDescent="0.25">
      <c r="B351" s="3"/>
      <c r="C351" s="3"/>
      <c r="D351" s="3"/>
      <c r="E351" s="3"/>
      <c r="F351" s="3"/>
      <c r="G351" s="3"/>
      <c r="H351" s="3"/>
      <c r="I351" s="3"/>
      <c r="J351" s="3"/>
      <c r="K351" s="3"/>
      <c r="L351" s="3"/>
      <c r="M351" s="3"/>
      <c r="N351" s="3"/>
      <c r="O351" s="3"/>
    </row>
    <row r="352" spans="1:15" x14ac:dyDescent="0.25">
      <c r="B352" s="3"/>
      <c r="C352" s="3"/>
      <c r="D352" s="3"/>
      <c r="E352" s="3"/>
      <c r="F352" s="3"/>
      <c r="G352" s="3"/>
      <c r="H352" s="3"/>
      <c r="I352" s="3"/>
      <c r="J352" s="3"/>
      <c r="K352" s="3"/>
      <c r="L352" s="3"/>
      <c r="M352" s="3"/>
      <c r="N352" s="3"/>
      <c r="O352" s="3"/>
    </row>
    <row r="353" spans="2:15" x14ac:dyDescent="0.25">
      <c r="B353" s="3"/>
      <c r="C353" s="3"/>
      <c r="D353" s="3"/>
      <c r="E353" s="3"/>
      <c r="F353" s="3"/>
      <c r="G353" s="3"/>
      <c r="H353" s="3"/>
      <c r="I353" s="3"/>
      <c r="J353" s="3"/>
      <c r="K353" s="3"/>
      <c r="L353" s="3"/>
      <c r="M353" s="3"/>
      <c r="N353" s="3"/>
      <c r="O353" s="3"/>
    </row>
    <row r="354" spans="2:15" x14ac:dyDescent="0.25">
      <c r="B354" s="3"/>
      <c r="C354" s="3"/>
      <c r="D354" s="3"/>
      <c r="E354" s="3"/>
      <c r="F354" s="3"/>
      <c r="G354" s="3"/>
      <c r="H354" s="3"/>
      <c r="I354" s="3"/>
      <c r="J354" s="3"/>
      <c r="K354" s="3"/>
      <c r="L354" s="3"/>
      <c r="M354" s="3"/>
      <c r="N354" s="3"/>
      <c r="O354" s="3"/>
    </row>
    <row r="355" spans="2:15" x14ac:dyDescent="0.25">
      <c r="B355" s="3"/>
      <c r="C355" s="3"/>
      <c r="D355" s="3"/>
      <c r="E355" s="3"/>
      <c r="F355" s="3"/>
      <c r="G355" s="3"/>
      <c r="H355" s="3"/>
      <c r="I355" s="3"/>
      <c r="J355" s="3"/>
      <c r="K355" s="3"/>
      <c r="L355" s="3"/>
      <c r="M355" s="3"/>
      <c r="N355" s="3"/>
      <c r="O355" s="3"/>
    </row>
    <row r="356" spans="2:15" x14ac:dyDescent="0.25">
      <c r="B356" s="3"/>
      <c r="C356" s="3"/>
      <c r="D356" s="3"/>
      <c r="E356" s="3"/>
      <c r="F356" s="3"/>
      <c r="G356" s="3"/>
      <c r="H356" s="3"/>
      <c r="I356" s="3"/>
      <c r="J356" s="3"/>
      <c r="K356" s="3"/>
      <c r="L356" s="3"/>
      <c r="M356" s="3"/>
      <c r="N356" s="3"/>
      <c r="O356" s="3"/>
    </row>
    <row r="357" spans="2:15" x14ac:dyDescent="0.25">
      <c r="B357" s="3"/>
      <c r="C357" s="3"/>
      <c r="D357" s="3"/>
      <c r="E357" s="3"/>
      <c r="F357" s="3"/>
      <c r="G357" s="3"/>
      <c r="H357" s="3"/>
      <c r="I357" s="3"/>
      <c r="J357" s="3"/>
      <c r="K357" s="3"/>
      <c r="L357" s="3"/>
      <c r="M357" s="3"/>
      <c r="N357" s="3"/>
      <c r="O357" s="3"/>
    </row>
    <row r="358" spans="2:15" x14ac:dyDescent="0.25">
      <c r="B358" s="3"/>
      <c r="C358" s="3"/>
      <c r="D358" s="3"/>
      <c r="E358" s="3"/>
      <c r="F358" s="3"/>
      <c r="G358" s="3"/>
      <c r="H358" s="3"/>
      <c r="I358" s="3"/>
      <c r="J358" s="3"/>
      <c r="K358" s="3"/>
      <c r="L358" s="3"/>
      <c r="M358" s="3"/>
      <c r="N358" s="3"/>
      <c r="O358" s="3"/>
    </row>
    <row r="359" spans="2:15" x14ac:dyDescent="0.25">
      <c r="B359" s="3"/>
      <c r="C359" s="3"/>
      <c r="D359" s="3"/>
      <c r="E359" s="3"/>
      <c r="F359" s="3"/>
      <c r="G359" s="3"/>
      <c r="H359" s="3"/>
      <c r="I359" s="3"/>
      <c r="J359" s="3"/>
      <c r="K359" s="3"/>
      <c r="L359" s="3"/>
      <c r="M359" s="3"/>
      <c r="N359" s="3"/>
      <c r="O359" s="3"/>
    </row>
    <row r="360" spans="2:15" x14ac:dyDescent="0.25">
      <c r="B360" s="3"/>
      <c r="C360" s="3"/>
      <c r="D360" s="3"/>
      <c r="E360" s="3"/>
      <c r="F360" s="3"/>
      <c r="G360" s="3"/>
      <c r="H360" s="3"/>
      <c r="I360" s="3"/>
      <c r="J360" s="3"/>
      <c r="K360" s="3"/>
      <c r="L360" s="3"/>
      <c r="M360" s="3"/>
      <c r="N360" s="3"/>
      <c r="O360" s="3"/>
    </row>
    <row r="361" spans="2:15" x14ac:dyDescent="0.25">
      <c r="B361" s="3"/>
      <c r="C361" s="3"/>
      <c r="D361" s="3"/>
      <c r="E361" s="3"/>
      <c r="F361" s="3"/>
      <c r="G361" s="3"/>
      <c r="H361" s="3"/>
      <c r="I361" s="3"/>
      <c r="J361" s="3"/>
      <c r="K361" s="3"/>
      <c r="L361" s="3"/>
      <c r="M361" s="3"/>
      <c r="N361" s="3"/>
      <c r="O361" s="3"/>
    </row>
    <row r="362" spans="2:15" x14ac:dyDescent="0.25">
      <c r="B362" s="3"/>
      <c r="C362" s="3"/>
      <c r="D362" s="3"/>
      <c r="E362" s="3"/>
      <c r="F362" s="3"/>
      <c r="G362" s="3"/>
      <c r="H362" s="3"/>
      <c r="I362" s="3"/>
      <c r="J362" s="3"/>
      <c r="K362" s="3"/>
      <c r="L362" s="3"/>
      <c r="M362" s="3"/>
      <c r="N362" s="3"/>
      <c r="O362" s="3"/>
    </row>
    <row r="363" spans="2:15" x14ac:dyDescent="0.25">
      <c r="B363" s="3"/>
      <c r="C363" s="3"/>
      <c r="D363" s="3"/>
      <c r="E363" s="3"/>
      <c r="F363" s="3"/>
      <c r="G363" s="3"/>
      <c r="H363" s="3"/>
      <c r="I363" s="3"/>
      <c r="J363" s="3"/>
      <c r="K363" s="3"/>
      <c r="L363" s="3"/>
      <c r="M363" s="3"/>
      <c r="N363" s="3"/>
      <c r="O363" s="3"/>
    </row>
    <row r="364" spans="2:15" x14ac:dyDescent="0.25">
      <c r="B364" s="3"/>
      <c r="C364" s="3"/>
      <c r="D364" s="3"/>
      <c r="E364" s="3"/>
      <c r="F364" s="3"/>
      <c r="G364" s="3"/>
      <c r="H364" s="3"/>
      <c r="I364" s="3"/>
      <c r="J364" s="3"/>
      <c r="K364" s="3"/>
      <c r="L364" s="3"/>
      <c r="M364" s="3"/>
      <c r="N364" s="3"/>
      <c r="O364" s="3"/>
    </row>
    <row r="365" spans="2:15" x14ac:dyDescent="0.25">
      <c r="B365" s="3"/>
      <c r="C365" s="3"/>
      <c r="D365" s="3"/>
      <c r="E365" s="3"/>
      <c r="F365" s="3"/>
      <c r="G365" s="3"/>
      <c r="H365" s="3"/>
      <c r="I365" s="3"/>
      <c r="J365" s="3"/>
      <c r="K365" s="3"/>
      <c r="L365" s="3"/>
      <c r="M365" s="3"/>
      <c r="N365" s="3"/>
      <c r="O365" s="3"/>
    </row>
    <row r="366" spans="2:15" x14ac:dyDescent="0.25">
      <c r="B366" s="3"/>
      <c r="C366" s="3"/>
      <c r="D366" s="3"/>
      <c r="E366" s="3"/>
      <c r="F366" s="3"/>
      <c r="G366" s="3"/>
      <c r="H366" s="3"/>
      <c r="I366" s="3"/>
      <c r="J366" s="3"/>
      <c r="K366" s="3"/>
      <c r="L366" s="3"/>
      <c r="M366" s="3"/>
      <c r="N366" s="3"/>
      <c r="O366" s="3"/>
    </row>
  </sheetData>
  <sheetProtection algorithmName="SHA-512" hashValue="RAzD3s8SiNCsPA9D/AMNm+PtgEdE3kH2p+EaTOUI8G9R0SPhRuyCHO0GP/b2W8iWgqraJC8eIe4Sq/PsmL/pnQ==" saltValue="nbxAldmqSSJvx6Lz30qt9g==" spinCount="100000" sheet="1" objects="1" scenarios="1"/>
  <mergeCells count="22">
    <mergeCell ref="C7:M7"/>
    <mergeCell ref="A1:P1"/>
    <mergeCell ref="B2:O2"/>
    <mergeCell ref="C4:I4"/>
    <mergeCell ref="C5:O5"/>
    <mergeCell ref="C6:O6"/>
    <mergeCell ref="C8:O8"/>
    <mergeCell ref="C13:E13"/>
    <mergeCell ref="G13:J13"/>
    <mergeCell ref="D14:E14"/>
    <mergeCell ref="G14:H14"/>
    <mergeCell ref="I14:J14"/>
    <mergeCell ref="C44:G44"/>
    <mergeCell ref="H44:J44"/>
    <mergeCell ref="L45:N45"/>
    <mergeCell ref="L46:L48"/>
    <mergeCell ref="D15:E15"/>
    <mergeCell ref="C16:C20"/>
    <mergeCell ref="D16:E20"/>
    <mergeCell ref="C22:J22"/>
    <mergeCell ref="L23:N23"/>
    <mergeCell ref="H33:I33"/>
  </mergeCells>
  <conditionalFormatting sqref="F46:F88">
    <cfRule type="cellIs" dxfId="153" priority="1" stopIfTrue="1" operator="lessThan">
      <formula>$G$25</formula>
    </cfRule>
    <cfRule type="cellIs" dxfId="152" priority="2" stopIfTrue="1" operator="between">
      <formula>$G$25</formula>
      <formula>$G$28</formula>
    </cfRule>
    <cfRule type="cellIs" dxfId="151" priority="3" stopIfTrue="1" operator="greaterThan">
      <formula>$G$28</formula>
    </cfRule>
  </conditionalFormatting>
  <conditionalFormatting sqref="H24:H28 G46:G88">
    <cfRule type="cellIs" dxfId="150" priority="9" stopIfTrue="1" operator="equal">
      <formula>20</formula>
    </cfRule>
    <cfRule type="cellIs" dxfId="149" priority="10" stopIfTrue="1" operator="lessThan">
      <formula>20</formula>
    </cfRule>
    <cfRule type="cellIs" dxfId="148" priority="11" stopIfTrue="1" operator="greaterThan">
      <formula>20</formula>
    </cfRule>
  </conditionalFormatting>
  <conditionalFormatting sqref="J25:J28">
    <cfRule type="cellIs" dxfId="147" priority="4" stopIfTrue="1" operator="equal">
      <formula>35</formula>
    </cfRule>
    <cfRule type="cellIs" dxfId="146" priority="5" stopIfTrue="1" operator="lessThan">
      <formula>35</formula>
    </cfRule>
    <cfRule type="cellIs" dxfId="145" priority="6" stopIfTrue="1" operator="greaterThan">
      <formula>35</formula>
    </cfRule>
  </conditionalFormatting>
  <conditionalFormatting sqref="J46:J88">
    <cfRule type="cellIs" dxfId="144" priority="12" stopIfTrue="1" operator="between">
      <formula>#REF!</formula>
      <formula>#REF!</formula>
    </cfRule>
    <cfRule type="cellIs" dxfId="143" priority="13" stopIfTrue="1" operator="lessThan">
      <formula>#REF!</formula>
    </cfRule>
    <cfRule type="cellIs" dxfId="142" priority="14" stopIfTrue="1" operator="greaterThan">
      <formula>#REF!</formula>
    </cfRule>
  </conditionalFormatting>
  <conditionalFormatting sqref="N24:N28">
    <cfRule type="cellIs" dxfId="141" priority="7" stopIfTrue="1" operator="equal">
      <formula>"Incorrect"</formula>
    </cfRule>
    <cfRule type="cellIs" dxfId="140"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07CAB-AD0D-452F-8711-4AC0B9F92675}">
  <dimension ref="A1:CV366"/>
  <sheetViews>
    <sheetView zoomScaleNormal="100" workbookViewId="0">
      <selection activeCell="Q89" sqref="Q89"/>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5.710937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2"/>
      <c r="B1" s="162"/>
      <c r="C1" s="162"/>
      <c r="D1" s="162"/>
      <c r="E1" s="162"/>
      <c r="F1" s="162"/>
      <c r="G1" s="162"/>
      <c r="H1" s="162"/>
      <c r="I1" s="162"/>
      <c r="J1" s="162"/>
      <c r="K1" s="162"/>
      <c r="L1" s="162"/>
      <c r="M1" s="162"/>
      <c r="N1" s="162"/>
      <c r="O1" s="162"/>
      <c r="P1" s="162"/>
    </row>
    <row r="2" spans="1:100" ht="21.75" thickBot="1" x14ac:dyDescent="0.4">
      <c r="A2" s="3"/>
      <c r="B2" s="129" t="s">
        <v>74</v>
      </c>
      <c r="C2" s="130"/>
      <c r="D2" s="130"/>
      <c r="E2" s="130"/>
      <c r="F2" s="130"/>
      <c r="G2" s="130"/>
      <c r="H2" s="130"/>
      <c r="I2" s="130"/>
      <c r="J2" s="130"/>
      <c r="K2" s="130"/>
      <c r="L2" s="130"/>
      <c r="M2" s="130"/>
      <c r="N2" s="130"/>
      <c r="O2" s="130"/>
    </row>
    <row r="3" spans="1:100" x14ac:dyDescent="0.25">
      <c r="A3" s="3"/>
      <c r="B3" s="4"/>
      <c r="C3" s="2" t="s">
        <v>1</v>
      </c>
      <c r="O3" s="5"/>
    </row>
    <row r="4" spans="1:100" ht="18" x14ac:dyDescent="0.35">
      <c r="A4" s="3"/>
      <c r="B4" s="4"/>
      <c r="C4" s="157" t="s">
        <v>52</v>
      </c>
      <c r="D4" s="157"/>
      <c r="E4" s="157"/>
      <c r="F4" s="157"/>
      <c r="G4" s="157"/>
      <c r="H4" s="157"/>
      <c r="I4" s="157"/>
      <c r="O4" s="5"/>
    </row>
    <row r="5" spans="1:100" ht="31.5" customHeight="1" x14ac:dyDescent="0.25">
      <c r="A5" s="3"/>
      <c r="B5" s="4"/>
      <c r="C5" s="155" t="s">
        <v>3</v>
      </c>
      <c r="D5" s="155"/>
      <c r="E5" s="155"/>
      <c r="F5" s="155"/>
      <c r="G5" s="155"/>
      <c r="H5" s="155"/>
      <c r="I5" s="155"/>
      <c r="J5" s="155"/>
      <c r="K5" s="155"/>
      <c r="L5" s="155"/>
      <c r="M5" s="155"/>
      <c r="N5" s="155"/>
      <c r="O5" s="156"/>
    </row>
    <row r="6" spans="1:100" ht="46.5" customHeight="1" x14ac:dyDescent="0.25">
      <c r="A6" s="3"/>
      <c r="B6" s="4"/>
      <c r="C6" s="155" t="s">
        <v>111</v>
      </c>
      <c r="D6" s="155"/>
      <c r="E6" s="155"/>
      <c r="F6" s="155"/>
      <c r="G6" s="155"/>
      <c r="H6" s="155"/>
      <c r="I6" s="155"/>
      <c r="J6" s="155"/>
      <c r="K6" s="155"/>
      <c r="L6" s="155"/>
      <c r="M6" s="155"/>
      <c r="N6" s="155"/>
      <c r="O6" s="156"/>
    </row>
    <row r="7" spans="1:100" x14ac:dyDescent="0.25">
      <c r="A7" s="3"/>
      <c r="B7" s="4"/>
      <c r="C7" s="157" t="s">
        <v>53</v>
      </c>
      <c r="D7" s="157"/>
      <c r="E7" s="157"/>
      <c r="F7" s="157"/>
      <c r="G7" s="157"/>
      <c r="H7" s="157"/>
      <c r="I7" s="157"/>
      <c r="J7" s="157"/>
      <c r="K7" s="157"/>
      <c r="L7" s="157"/>
      <c r="M7" s="157"/>
      <c r="O7" s="5"/>
    </row>
    <row r="8" spans="1:100" x14ac:dyDescent="0.25">
      <c r="A8" s="3"/>
      <c r="B8" s="4"/>
      <c r="C8" s="157" t="s">
        <v>54</v>
      </c>
      <c r="D8" s="157"/>
      <c r="E8" s="157"/>
      <c r="F8" s="157"/>
      <c r="G8" s="157"/>
      <c r="H8" s="157"/>
      <c r="I8" s="157"/>
      <c r="J8" s="157"/>
      <c r="K8" s="157"/>
      <c r="L8" s="157"/>
      <c r="M8" s="157"/>
      <c r="N8" s="157"/>
      <c r="O8" s="161"/>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101</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58" t="s">
        <v>5</v>
      </c>
      <c r="D13" s="159"/>
      <c r="E13" s="160"/>
      <c r="G13" s="129" t="s">
        <v>6</v>
      </c>
      <c r="H13" s="130"/>
      <c r="I13" s="130"/>
      <c r="J13" s="131"/>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40"/>
      <c r="E14" s="141"/>
      <c r="G14" s="142" t="s">
        <v>8</v>
      </c>
      <c r="H14" s="134"/>
      <c r="I14" s="143"/>
      <c r="J14" s="144"/>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5"/>
      <c r="E15" s="146"/>
      <c r="G15" s="14" t="s">
        <v>10</v>
      </c>
      <c r="H15" s="15" t="s">
        <v>68</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7" t="s">
        <v>14</v>
      </c>
      <c r="D16" s="149"/>
      <c r="E16" s="150"/>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7"/>
      <c r="D17" s="151"/>
      <c r="E17" s="152"/>
      <c r="G17" s="18" t="s">
        <v>16</v>
      </c>
      <c r="H17" s="19">
        <v>25</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7"/>
      <c r="D18" s="151"/>
      <c r="E18" s="152"/>
      <c r="G18" s="18" t="s">
        <v>17</v>
      </c>
      <c r="H18" s="19">
        <v>50</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7"/>
      <c r="D19" s="151"/>
      <c r="E19" s="152"/>
      <c r="G19" s="18" t="s">
        <v>18</v>
      </c>
      <c r="H19" s="19">
        <v>125</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8"/>
      <c r="D20" s="153"/>
      <c r="E20" s="154"/>
      <c r="G20" s="24" t="s">
        <v>19</v>
      </c>
      <c r="H20" s="95">
        <v>250</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9" t="s">
        <v>20</v>
      </c>
      <c r="D22" s="130"/>
      <c r="E22" s="130"/>
      <c r="F22" s="130"/>
      <c r="G22" s="130"/>
      <c r="H22" s="130"/>
      <c r="I22" s="130"/>
      <c r="J22" s="131"/>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68</v>
      </c>
      <c r="E23" s="17" t="s">
        <v>21</v>
      </c>
      <c r="F23" s="17" t="s">
        <v>22</v>
      </c>
      <c r="G23" s="27" t="s">
        <v>23</v>
      </c>
      <c r="H23" s="17" t="s">
        <v>24</v>
      </c>
      <c r="I23" s="17" t="s">
        <v>13</v>
      </c>
      <c r="J23" s="15" t="s">
        <v>25</v>
      </c>
      <c r="L23" s="132" t="s">
        <v>26</v>
      </c>
      <c r="M23" s="133"/>
      <c r="N23" s="134"/>
      <c r="O23" s="5"/>
    </row>
    <row r="24" spans="1:100" x14ac:dyDescent="0.25">
      <c r="A24" s="3"/>
      <c r="B24" s="4"/>
      <c r="C24" s="28" t="s">
        <v>15</v>
      </c>
      <c r="D24" s="96">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97">
        <v>25</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97">
        <v>50</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97">
        <v>125</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98">
        <v>250</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35" t="s">
        <v>32</v>
      </c>
      <c r="I33" s="136"/>
      <c r="J33" s="1"/>
      <c r="K33" s="56"/>
      <c r="N33" s="10"/>
      <c r="O33" s="59"/>
      <c r="P33" s="60"/>
      <c r="Q33" s="61"/>
      <c r="R33" s="37"/>
      <c r="S33" s="37"/>
      <c r="T33" s="37"/>
      <c r="U33" s="37"/>
      <c r="V33" s="37"/>
      <c r="W33" s="37"/>
      <c r="X33" s="37"/>
    </row>
    <row r="34" spans="1:28" x14ac:dyDescent="0.25">
      <c r="A34" s="3"/>
      <c r="B34" s="4"/>
      <c r="H34" s="44" t="s">
        <v>33</v>
      </c>
      <c r="I34" s="99" t="e">
        <f>INDEX(LINEST($G$25:$G$28,($D$25:$D$28)^{0,1,2},,TRUE),1,1)</f>
        <v>#VALUE!</v>
      </c>
      <c r="J34" s="1"/>
      <c r="L34" s="100"/>
      <c r="O34" s="5"/>
      <c r="S34" s="37"/>
      <c r="T34" s="37"/>
    </row>
    <row r="35" spans="1:28" x14ac:dyDescent="0.25">
      <c r="A35" s="3"/>
      <c r="B35" s="4"/>
      <c r="H35" s="44" t="s">
        <v>34</v>
      </c>
      <c r="I35" s="101" t="e">
        <f>INDEX(LINEST($G$25:$G$28,($D$25:$D$28)^{0,1,2},,TRUE),1,2)</f>
        <v>#VALUE!</v>
      </c>
      <c r="L35" s="100"/>
      <c r="O35" s="5"/>
    </row>
    <row r="36" spans="1:28" ht="15.75" thickBot="1" x14ac:dyDescent="0.3">
      <c r="A36" s="3"/>
      <c r="B36" s="4"/>
      <c r="D36" s="56"/>
      <c r="E36" s="64"/>
      <c r="F36" s="1"/>
      <c r="H36" s="53" t="s">
        <v>35</v>
      </c>
      <c r="I36" s="102" t="e">
        <f>INDEX(LINEST($G$25:$G$28,($D$25:$D$28)^{0,1,2},,TRUE),1,4)</f>
        <v>#VALUE!</v>
      </c>
      <c r="J36" s="56"/>
      <c r="L36" s="100"/>
      <c r="O36" s="5"/>
    </row>
    <row r="37" spans="1:28" ht="18" thickBot="1" x14ac:dyDescent="0.3">
      <c r="A37" s="3"/>
      <c r="B37" s="4"/>
      <c r="D37" s="56"/>
      <c r="E37" s="64"/>
      <c r="F37" s="1"/>
      <c r="H37" s="53" t="s">
        <v>57</v>
      </c>
      <c r="I37" s="102" t="e">
        <f>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9" t="s">
        <v>37</v>
      </c>
      <c r="D44" s="130"/>
      <c r="E44" s="130"/>
      <c r="F44" s="130"/>
      <c r="G44" s="131"/>
      <c r="H44" s="129" t="s">
        <v>38</v>
      </c>
      <c r="I44" s="130"/>
      <c r="J44" s="131"/>
      <c r="K44" s="56"/>
      <c r="O44" s="5"/>
    </row>
    <row r="45" spans="1:28" ht="45.75" thickBot="1" x14ac:dyDescent="0.3">
      <c r="A45" s="3"/>
      <c r="B45" s="4"/>
      <c r="C45" s="68" t="s">
        <v>39</v>
      </c>
      <c r="D45" s="69" t="s">
        <v>21</v>
      </c>
      <c r="E45" s="69" t="s">
        <v>22</v>
      </c>
      <c r="F45" s="69" t="s">
        <v>12</v>
      </c>
      <c r="G45" s="70" t="s">
        <v>24</v>
      </c>
      <c r="H45" s="71" t="s">
        <v>58</v>
      </c>
      <c r="I45" s="72" t="s">
        <v>41</v>
      </c>
      <c r="J45" s="73" t="s">
        <v>59</v>
      </c>
      <c r="L45" s="137" t="s">
        <v>43</v>
      </c>
      <c r="M45" s="138"/>
      <c r="N45" s="139"/>
      <c r="O45" s="5"/>
    </row>
    <row r="46" spans="1:28" x14ac:dyDescent="0.25">
      <c r="A46" s="3"/>
      <c r="B46" s="4"/>
      <c r="C46" s="74"/>
      <c r="D46" s="84"/>
      <c r="E46" s="84"/>
      <c r="F46" s="76" t="e">
        <f t="shared" ref="F46:F88" si="0">AVERAGE(D46:E46)-(AVERAGE(E$24:F$24))</f>
        <v>#DIV/0!</v>
      </c>
      <c r="G46" s="77" t="e">
        <f>ABS((STDEV(D46:E46)/AVERAGE(D46:E46))*100)</f>
        <v>#DIV/0!</v>
      </c>
      <c r="H46" s="103" t="e">
        <f>IF(F46&lt;$G$25, "&lt; LoQ",IF(F46&gt;$G$28,"&gt; ULoQ",((-$I$35+SQRT(POWER($I$35,2)-4*$I$34*($I$36-F46)))/(2*$I$34))))</f>
        <v>#DIV/0!</v>
      </c>
      <c r="I46" s="78">
        <v>1</v>
      </c>
      <c r="J46" s="104" t="e">
        <f>IF(F46&lt;$G$25, "&lt; LoQ",IF(F46&gt;$G$28,"&gt; ULoQ",H46*I46))</f>
        <v>#DIV/0!</v>
      </c>
      <c r="L46" s="126" t="s">
        <v>60</v>
      </c>
      <c r="M46" s="79" t="s">
        <v>45</v>
      </c>
      <c r="N46" s="80" t="s">
        <v>46</v>
      </c>
      <c r="O46" s="5"/>
    </row>
    <row r="47" spans="1:28" x14ac:dyDescent="0.25">
      <c r="A47" s="3"/>
      <c r="B47" s="4"/>
      <c r="C47" s="81"/>
      <c r="D47" s="84"/>
      <c r="E47" s="84"/>
      <c r="F47" s="76" t="e">
        <f t="shared" si="0"/>
        <v>#DIV/0!</v>
      </c>
      <c r="G47" s="77" t="e">
        <f t="shared" ref="G47:G68" si="1">ABS((STDEV(D47:E47)/AVERAGE(D47:E47))*100)</f>
        <v>#DIV/0!</v>
      </c>
      <c r="H47" s="103" t="e">
        <f t="shared" ref="H47:H68" si="2">IF(F47&lt;$G$25, "&lt; LoQ",IF(F47&gt;$G$28,"&gt; ULoQ",((-$I$35+SQRT(POWER($I$35,2)-4*$I$34*($I$36-F47)))/(2*$I$34))))</f>
        <v>#DIV/0!</v>
      </c>
      <c r="I47" s="39">
        <v>1</v>
      </c>
      <c r="J47" s="104" t="e">
        <f t="shared" ref="J47:J68" si="3">IF(F47&lt;$G$25, "&lt; LoQ",IF(F47&gt;$G$28,"&gt; ULoQ",H47*I47))</f>
        <v>#DIV/0!</v>
      </c>
      <c r="L47" s="127"/>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28"/>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 t="shared" si="3"/>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 t="shared" si="2"/>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 t="shared" si="3"/>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 t="shared" si="1"/>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1"/>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1"/>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1"/>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 t="shared" si="3"/>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1"/>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1"/>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si="0"/>
        <v>#DIV/0!</v>
      </c>
      <c r="G68" s="77" t="e">
        <f t="shared" si="1"/>
        <v>#DIV/0!</v>
      </c>
      <c r="H68" s="103" t="e">
        <f t="shared" si="2"/>
        <v>#DIV/0!</v>
      </c>
      <c r="I68" s="39">
        <v>1</v>
      </c>
      <c r="J68" s="104" t="e">
        <f t="shared" si="3"/>
        <v>#DIV/0!</v>
      </c>
      <c r="O68" s="5"/>
      <c r="Q68" s="87"/>
      <c r="R68" s="37"/>
      <c r="S68" s="37"/>
      <c r="T68" s="37"/>
      <c r="U68" s="37"/>
      <c r="V68" s="37"/>
      <c r="W68" s="37"/>
      <c r="X68" s="37"/>
      <c r="Y68" s="37"/>
      <c r="Z68" s="37"/>
      <c r="AA68" s="37"/>
    </row>
    <row r="69" spans="1:28" x14ac:dyDescent="0.25">
      <c r="A69" s="3"/>
      <c r="B69" s="4"/>
      <c r="C69" s="81"/>
      <c r="D69" s="84"/>
      <c r="E69" s="84"/>
      <c r="F69" s="76" t="e">
        <f t="shared" ref="F69:F87" si="4">AVERAGE(D69:E69)-(AVERAGE(E$24:F$24))</f>
        <v>#DIV/0!</v>
      </c>
      <c r="G69" s="77" t="e">
        <f t="shared" ref="G69:G87" si="5">ABS((STDEV(D69:E69)/AVERAGE(D69:E69))*100)</f>
        <v>#DIV/0!</v>
      </c>
      <c r="H69" s="103" t="e">
        <f t="shared" ref="H69:H87" si="6">IF(F69&lt;$G$25, "&lt; LoQ",IF(F69&gt;$G$28,"&gt; ULoQ",((-$I$35+SQRT(POWER($I$35,2)-4*$I$34*($I$36-F69)))/(2*$I$34))))</f>
        <v>#DIV/0!</v>
      </c>
      <c r="I69" s="39">
        <v>1</v>
      </c>
      <c r="J69" s="104" t="e">
        <f t="shared" ref="J69:J87" si="7">IF(F69&lt;$G$25, "&lt; LoQ",IF(F69&gt;$G$28,"&gt; ULoQ",H69*I69))</f>
        <v>#DIV/0!</v>
      </c>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 t="shared" si="7"/>
        <v>#DIV/0!</v>
      </c>
      <c r="L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si="7"/>
        <v>#DIV/0!</v>
      </c>
      <c r="L72" s="1"/>
      <c r="M72" s="1"/>
      <c r="N72" s="1"/>
      <c r="O72" s="5"/>
    </row>
    <row r="73" spans="1:28" x14ac:dyDescent="0.25">
      <c r="A73" s="3"/>
      <c r="B73" s="4"/>
      <c r="C73" s="81"/>
      <c r="D73" s="84"/>
      <c r="E73" s="84"/>
      <c r="F73" s="76" t="e">
        <f t="shared" si="4"/>
        <v>#DIV/0!</v>
      </c>
      <c r="G73" s="77" t="e">
        <f t="shared" si="5"/>
        <v>#DIV/0!</v>
      </c>
      <c r="H73" s="103" t="e">
        <f t="shared" si="6"/>
        <v>#DIV/0!</v>
      </c>
      <c r="I73" s="39">
        <v>1</v>
      </c>
      <c r="J73" s="104" t="e">
        <f t="shared" si="7"/>
        <v>#DIV/0!</v>
      </c>
      <c r="L73" s="1"/>
      <c r="M73" s="1"/>
      <c r="N73" s="1"/>
      <c r="O73" s="86"/>
    </row>
    <row r="74" spans="1:28" x14ac:dyDescent="0.25">
      <c r="A74" s="3"/>
      <c r="B74" s="4"/>
      <c r="C74" s="81"/>
      <c r="D74" s="84"/>
      <c r="E74" s="84"/>
      <c r="F74" s="76" t="e">
        <f t="shared" si="4"/>
        <v>#DIV/0!</v>
      </c>
      <c r="G74" s="77" t="e">
        <f t="shared" si="5"/>
        <v>#DIV/0!</v>
      </c>
      <c r="H74" s="103" t="e">
        <f t="shared" si="6"/>
        <v>#DIV/0!</v>
      </c>
      <c r="I74" s="39">
        <v>1</v>
      </c>
      <c r="J74" s="104" t="e">
        <f t="shared" si="7"/>
        <v>#DIV/0!</v>
      </c>
      <c r="L74" s="105"/>
      <c r="M74" s="106"/>
      <c r="N74" s="1"/>
      <c r="O74" s="86"/>
    </row>
    <row r="75" spans="1:28" x14ac:dyDescent="0.25">
      <c r="A75" s="3"/>
      <c r="B75" s="4"/>
      <c r="C75" s="81"/>
      <c r="D75" s="84"/>
      <c r="E75" s="84"/>
      <c r="F75" s="76" t="e">
        <f t="shared" si="4"/>
        <v>#DIV/0!</v>
      </c>
      <c r="G75" s="77" t="e">
        <f t="shared" si="5"/>
        <v>#DIV/0!</v>
      </c>
      <c r="H75" s="103" t="e">
        <f t="shared" si="6"/>
        <v>#DIV/0!</v>
      </c>
      <c r="I75" s="39">
        <v>1</v>
      </c>
      <c r="J75" s="104" t="e">
        <f t="shared" si="7"/>
        <v>#DIV/0!</v>
      </c>
      <c r="L75" s="1"/>
      <c r="M75" s="1"/>
      <c r="N75" s="1"/>
      <c r="O75" s="86"/>
    </row>
    <row r="76" spans="1:28" x14ac:dyDescent="0.25">
      <c r="A76" s="3"/>
      <c r="B76" s="4"/>
      <c r="C76" s="81"/>
      <c r="D76" s="84"/>
      <c r="E76" s="84"/>
      <c r="F76" s="76" t="e">
        <f t="shared" si="4"/>
        <v>#DIV/0!</v>
      </c>
      <c r="G76" s="77" t="e">
        <f t="shared" si="5"/>
        <v>#DIV/0!</v>
      </c>
      <c r="H76" s="103" t="e">
        <f t="shared" si="6"/>
        <v>#DIV/0!</v>
      </c>
      <c r="I76" s="39">
        <v>1</v>
      </c>
      <c r="J76" s="104" t="e">
        <f t="shared" si="7"/>
        <v>#DIV/0!</v>
      </c>
      <c r="M76" s="1"/>
      <c r="N76" s="1"/>
      <c r="O76" s="86"/>
    </row>
    <row r="77" spans="1:28" x14ac:dyDescent="0.25">
      <c r="A77" s="3"/>
      <c r="B77" s="4"/>
      <c r="C77" s="81"/>
      <c r="D77" s="84"/>
      <c r="E77" s="84"/>
      <c r="F77" s="76" t="e">
        <f t="shared" si="4"/>
        <v>#DIV/0!</v>
      </c>
      <c r="G77" s="77" t="e">
        <f t="shared" si="5"/>
        <v>#DIV/0!</v>
      </c>
      <c r="H77" s="103" t="e">
        <f t="shared" si="6"/>
        <v>#DIV/0!</v>
      </c>
      <c r="I77" s="39">
        <v>1</v>
      </c>
      <c r="J77" s="104" t="e">
        <f t="shared" si="7"/>
        <v>#DIV/0!</v>
      </c>
      <c r="L77" s="1"/>
      <c r="M77" s="1"/>
      <c r="N77" s="107"/>
      <c r="O77" s="86"/>
    </row>
    <row r="78" spans="1:28" x14ac:dyDescent="0.25">
      <c r="A78" s="3"/>
      <c r="B78" s="4"/>
      <c r="C78" s="81"/>
      <c r="D78" s="84"/>
      <c r="E78" s="84"/>
      <c r="F78" s="76" t="e">
        <f t="shared" si="4"/>
        <v>#DIV/0!</v>
      </c>
      <c r="G78" s="77" t="e">
        <f t="shared" si="5"/>
        <v>#DIV/0!</v>
      </c>
      <c r="H78" s="103" t="e">
        <f t="shared" si="6"/>
        <v>#DIV/0!</v>
      </c>
      <c r="I78" s="39">
        <v>1</v>
      </c>
      <c r="J78" s="104" t="e">
        <f t="shared" si="7"/>
        <v>#DIV/0!</v>
      </c>
      <c r="L78" s="1"/>
      <c r="M78" s="1"/>
      <c r="N78" s="1"/>
      <c r="O78" s="86"/>
    </row>
    <row r="79" spans="1:28" x14ac:dyDescent="0.25">
      <c r="A79" s="3"/>
      <c r="B79" s="4"/>
      <c r="C79" s="81"/>
      <c r="D79" s="84"/>
      <c r="E79" s="84"/>
      <c r="F79" s="76" t="e">
        <f t="shared" si="4"/>
        <v>#DIV/0!</v>
      </c>
      <c r="G79" s="77" t="e">
        <f t="shared" si="5"/>
        <v>#DIV/0!</v>
      </c>
      <c r="H79" s="103" t="e">
        <f t="shared" si="6"/>
        <v>#DIV/0!</v>
      </c>
      <c r="I79" s="39">
        <v>1</v>
      </c>
      <c r="J79" s="104" t="e">
        <f t="shared" si="7"/>
        <v>#DIV/0!</v>
      </c>
      <c r="L79" s="108"/>
      <c r="M79" s="1"/>
      <c r="N79" s="1"/>
      <c r="O79" s="86"/>
    </row>
    <row r="80" spans="1:28" x14ac:dyDescent="0.25">
      <c r="A80" s="3"/>
      <c r="B80" s="4"/>
      <c r="C80" s="81"/>
      <c r="D80" s="84"/>
      <c r="E80" s="84"/>
      <c r="F80" s="76" t="e">
        <f t="shared" si="4"/>
        <v>#DIV/0!</v>
      </c>
      <c r="G80" s="77" t="e">
        <f t="shared" si="5"/>
        <v>#DIV/0!</v>
      </c>
      <c r="H80" s="103" t="e">
        <f t="shared" si="6"/>
        <v>#DIV/0!</v>
      </c>
      <c r="I80" s="39">
        <v>1</v>
      </c>
      <c r="J80" s="104" t="e">
        <f t="shared" si="7"/>
        <v>#DIV/0!</v>
      </c>
      <c r="L80" s="1"/>
      <c r="M80" s="1"/>
      <c r="N80" s="1"/>
      <c r="O80" s="86"/>
    </row>
    <row r="81" spans="1:15" x14ac:dyDescent="0.25">
      <c r="A81" s="3"/>
      <c r="B81" s="4"/>
      <c r="C81" s="81"/>
      <c r="D81" s="75"/>
      <c r="E81" s="75"/>
      <c r="F81" s="76" t="e">
        <f t="shared" si="4"/>
        <v>#DIV/0!</v>
      </c>
      <c r="G81" s="77" t="e">
        <f t="shared" si="5"/>
        <v>#DIV/0!</v>
      </c>
      <c r="H81" s="103" t="e">
        <f t="shared" si="6"/>
        <v>#DIV/0!</v>
      </c>
      <c r="I81" s="39">
        <v>1</v>
      </c>
      <c r="J81" s="104" t="e">
        <f t="shared" si="7"/>
        <v>#DIV/0!</v>
      </c>
      <c r="L81" s="1"/>
      <c r="M81" s="1"/>
      <c r="N81" s="1"/>
      <c r="O81" s="86"/>
    </row>
    <row r="82" spans="1:15" x14ac:dyDescent="0.25">
      <c r="A82" s="3"/>
      <c r="B82" s="4"/>
      <c r="C82" s="81"/>
      <c r="D82" s="84"/>
      <c r="E82" s="84"/>
      <c r="F82" s="76" t="e">
        <f t="shared" si="4"/>
        <v>#DIV/0!</v>
      </c>
      <c r="G82" s="77" t="e">
        <f t="shared" si="5"/>
        <v>#DIV/0!</v>
      </c>
      <c r="H82" s="103" t="e">
        <f t="shared" si="6"/>
        <v>#DIV/0!</v>
      </c>
      <c r="I82" s="39">
        <v>1</v>
      </c>
      <c r="J82" s="104" t="e">
        <f t="shared" si="7"/>
        <v>#DIV/0!</v>
      </c>
      <c r="L82" s="1"/>
      <c r="M82" s="1"/>
      <c r="N82" s="1"/>
      <c r="O82" s="86"/>
    </row>
    <row r="83" spans="1:15" x14ac:dyDescent="0.25">
      <c r="A83" s="3"/>
      <c r="B83" s="4"/>
      <c r="C83" s="81"/>
      <c r="D83" s="84"/>
      <c r="E83" s="84"/>
      <c r="F83" s="76" t="e">
        <f t="shared" si="4"/>
        <v>#DIV/0!</v>
      </c>
      <c r="G83" s="77" t="e">
        <f t="shared" si="5"/>
        <v>#DIV/0!</v>
      </c>
      <c r="H83" s="103" t="e">
        <f t="shared" si="6"/>
        <v>#DIV/0!</v>
      </c>
      <c r="I83" s="39">
        <v>1</v>
      </c>
      <c r="J83" s="104" t="e">
        <f t="shared" si="7"/>
        <v>#DIV/0!</v>
      </c>
      <c r="L83" s="1"/>
      <c r="M83" s="1"/>
      <c r="N83" s="1"/>
      <c r="O83" s="86"/>
    </row>
    <row r="84" spans="1:15" x14ac:dyDescent="0.25">
      <c r="A84" s="3"/>
      <c r="B84" s="4"/>
      <c r="C84" s="81"/>
      <c r="D84" s="84"/>
      <c r="E84" s="84"/>
      <c r="F84" s="76" t="e">
        <f t="shared" si="4"/>
        <v>#DIV/0!</v>
      </c>
      <c r="G84" s="77" t="e">
        <f t="shared" si="5"/>
        <v>#DIV/0!</v>
      </c>
      <c r="H84" s="103" t="e">
        <f t="shared" si="6"/>
        <v>#DIV/0!</v>
      </c>
      <c r="I84" s="39">
        <v>1</v>
      </c>
      <c r="J84" s="104" t="e">
        <f t="shared" si="7"/>
        <v>#DIV/0!</v>
      </c>
      <c r="L84" s="1"/>
      <c r="M84" s="1"/>
      <c r="N84" s="1"/>
      <c r="O84" s="86"/>
    </row>
    <row r="85" spans="1:15" x14ac:dyDescent="0.25">
      <c r="A85" s="3"/>
      <c r="B85" s="4"/>
      <c r="C85" s="81"/>
      <c r="D85" s="75"/>
      <c r="E85" s="75"/>
      <c r="F85" s="76" t="e">
        <f t="shared" si="4"/>
        <v>#DIV/0!</v>
      </c>
      <c r="G85" s="77" t="e">
        <f t="shared" si="5"/>
        <v>#DIV/0!</v>
      </c>
      <c r="H85" s="103" t="e">
        <f t="shared" si="6"/>
        <v>#DIV/0!</v>
      </c>
      <c r="I85" s="39">
        <v>1</v>
      </c>
      <c r="J85" s="104" t="e">
        <f t="shared" si="7"/>
        <v>#DIV/0!</v>
      </c>
      <c r="O85" s="86"/>
    </row>
    <row r="86" spans="1:15" x14ac:dyDescent="0.25">
      <c r="A86" s="3"/>
      <c r="B86" s="4"/>
      <c r="C86" s="81"/>
      <c r="D86" s="84"/>
      <c r="E86" s="84"/>
      <c r="F86" s="76" t="e">
        <f t="shared" si="4"/>
        <v>#DIV/0!</v>
      </c>
      <c r="G86" s="77" t="e">
        <f t="shared" si="5"/>
        <v>#DIV/0!</v>
      </c>
      <c r="H86" s="103" t="e">
        <f t="shared" si="6"/>
        <v>#DIV/0!</v>
      </c>
      <c r="I86" s="39">
        <v>1</v>
      </c>
      <c r="J86" s="104" t="e">
        <f t="shared" si="7"/>
        <v>#DIV/0!</v>
      </c>
      <c r="O86" s="5"/>
    </row>
    <row r="87" spans="1:15" x14ac:dyDescent="0.25">
      <c r="A87" s="3"/>
      <c r="B87" s="4"/>
      <c r="C87" s="81"/>
      <c r="D87" s="84"/>
      <c r="E87" s="84"/>
      <c r="F87" s="76" t="e">
        <f t="shared" si="4"/>
        <v>#DIV/0!</v>
      </c>
      <c r="G87" s="77" t="e">
        <f t="shared" si="5"/>
        <v>#DIV/0!</v>
      </c>
      <c r="H87" s="103" t="e">
        <f t="shared" si="6"/>
        <v>#DIV/0!</v>
      </c>
      <c r="I87" s="39">
        <v>1</v>
      </c>
      <c r="J87" s="104" t="e">
        <f t="shared" si="7"/>
        <v>#DIV/0!</v>
      </c>
      <c r="O87" s="5"/>
    </row>
    <row r="88" spans="1:15" ht="15.75" thickBot="1" x14ac:dyDescent="0.3">
      <c r="A88" s="3"/>
      <c r="B88" s="4"/>
      <c r="C88" s="88"/>
      <c r="D88" s="109"/>
      <c r="E88" s="109"/>
      <c r="F88" s="90" t="e">
        <f t="shared" si="0"/>
        <v>#DIV/0!</v>
      </c>
      <c r="G88" s="91" t="e">
        <f>ABS((STDEV(D88:E88)/AVERAGE(D88:E88))*100)</f>
        <v>#DIV/0!</v>
      </c>
      <c r="H88" s="110" t="e">
        <f>IF(F88&lt;$G$25, "&lt; LoQ",IF(F88&gt;$G$28,"&gt; ULoQ",((-$I$35+SQRT(POWER($I$35,2)-4*$I$34*($I$36-F88)))/(2*$I$34))))</f>
        <v>#DIV/0!</v>
      </c>
      <c r="I88" s="48">
        <v>1</v>
      </c>
      <c r="J88" s="111" t="e">
        <f>IF(F88&lt;$G$25, "&lt; LoQ",IF(F88&gt;$G$28,"&gt; ULoQ",H88*I88))</f>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B348" s="3"/>
      <c r="C348" s="3"/>
      <c r="D348" s="3"/>
      <c r="E348" s="3"/>
      <c r="F348" s="3"/>
      <c r="G348" s="3"/>
      <c r="H348" s="3"/>
      <c r="I348" s="3"/>
      <c r="J348" s="3"/>
      <c r="K348" s="3"/>
      <c r="L348" s="3"/>
      <c r="M348" s="3"/>
      <c r="N348" s="3"/>
      <c r="O348" s="3"/>
    </row>
    <row r="349" spans="1:15" x14ac:dyDescent="0.25">
      <c r="B349" s="3"/>
      <c r="C349" s="3"/>
      <c r="D349" s="3"/>
      <c r="E349" s="3"/>
      <c r="F349" s="3"/>
      <c r="G349" s="3"/>
      <c r="H349" s="3"/>
      <c r="I349" s="3"/>
      <c r="J349" s="3"/>
      <c r="K349" s="3"/>
      <c r="L349" s="3"/>
      <c r="M349" s="3"/>
      <c r="N349" s="3"/>
      <c r="O349" s="3"/>
    </row>
    <row r="350" spans="1:15" x14ac:dyDescent="0.25">
      <c r="B350" s="3"/>
      <c r="C350" s="3"/>
      <c r="D350" s="3"/>
      <c r="E350" s="3"/>
      <c r="F350" s="3"/>
      <c r="G350" s="3"/>
      <c r="H350" s="3"/>
      <c r="I350" s="3"/>
      <c r="J350" s="3"/>
      <c r="K350" s="3"/>
      <c r="L350" s="3"/>
      <c r="M350" s="3"/>
      <c r="N350" s="3"/>
      <c r="O350" s="3"/>
    </row>
    <row r="351" spans="1:15" x14ac:dyDescent="0.25">
      <c r="B351" s="3"/>
      <c r="C351" s="3"/>
      <c r="D351" s="3"/>
      <c r="E351" s="3"/>
      <c r="F351" s="3"/>
      <c r="G351" s="3"/>
      <c r="H351" s="3"/>
      <c r="I351" s="3"/>
      <c r="J351" s="3"/>
      <c r="K351" s="3"/>
      <c r="L351" s="3"/>
      <c r="M351" s="3"/>
      <c r="N351" s="3"/>
      <c r="O351" s="3"/>
    </row>
    <row r="352" spans="1:15" x14ac:dyDescent="0.25">
      <c r="B352" s="3"/>
      <c r="C352" s="3"/>
      <c r="D352" s="3"/>
      <c r="E352" s="3"/>
      <c r="F352" s="3"/>
      <c r="G352" s="3"/>
      <c r="H352" s="3"/>
      <c r="I352" s="3"/>
      <c r="J352" s="3"/>
      <c r="K352" s="3"/>
      <c r="L352" s="3"/>
      <c r="M352" s="3"/>
      <c r="N352" s="3"/>
      <c r="O352" s="3"/>
    </row>
    <row r="353" spans="2:15" x14ac:dyDescent="0.25">
      <c r="B353" s="3"/>
      <c r="C353" s="3"/>
      <c r="D353" s="3"/>
      <c r="E353" s="3"/>
      <c r="F353" s="3"/>
      <c r="G353" s="3"/>
      <c r="H353" s="3"/>
      <c r="I353" s="3"/>
      <c r="J353" s="3"/>
      <c r="K353" s="3"/>
      <c r="L353" s="3"/>
      <c r="M353" s="3"/>
      <c r="N353" s="3"/>
      <c r="O353" s="3"/>
    </row>
    <row r="354" spans="2:15" x14ac:dyDescent="0.25">
      <c r="B354" s="3"/>
      <c r="C354" s="3"/>
      <c r="D354" s="3"/>
      <c r="E354" s="3"/>
      <c r="F354" s="3"/>
      <c r="G354" s="3"/>
      <c r="H354" s="3"/>
      <c r="I354" s="3"/>
      <c r="J354" s="3"/>
      <c r="K354" s="3"/>
      <c r="L354" s="3"/>
      <c r="M354" s="3"/>
      <c r="N354" s="3"/>
      <c r="O354" s="3"/>
    </row>
    <row r="355" spans="2:15" x14ac:dyDescent="0.25">
      <c r="B355" s="3"/>
      <c r="C355" s="3"/>
      <c r="D355" s="3"/>
      <c r="E355" s="3"/>
      <c r="F355" s="3"/>
      <c r="G355" s="3"/>
      <c r="H355" s="3"/>
      <c r="I355" s="3"/>
      <c r="J355" s="3"/>
      <c r="K355" s="3"/>
      <c r="L355" s="3"/>
      <c r="M355" s="3"/>
      <c r="N355" s="3"/>
      <c r="O355" s="3"/>
    </row>
    <row r="356" spans="2:15" x14ac:dyDescent="0.25">
      <c r="B356" s="3"/>
      <c r="C356" s="3"/>
      <c r="D356" s="3"/>
      <c r="E356" s="3"/>
      <c r="F356" s="3"/>
      <c r="G356" s="3"/>
      <c r="H356" s="3"/>
      <c r="I356" s="3"/>
      <c r="J356" s="3"/>
      <c r="K356" s="3"/>
      <c r="L356" s="3"/>
      <c r="M356" s="3"/>
      <c r="N356" s="3"/>
      <c r="O356" s="3"/>
    </row>
    <row r="357" spans="2:15" x14ac:dyDescent="0.25">
      <c r="B357" s="3"/>
      <c r="C357" s="3"/>
      <c r="D357" s="3"/>
      <c r="E357" s="3"/>
      <c r="F357" s="3"/>
      <c r="G357" s="3"/>
      <c r="H357" s="3"/>
      <c r="I357" s="3"/>
      <c r="J357" s="3"/>
      <c r="K357" s="3"/>
      <c r="L357" s="3"/>
      <c r="M357" s="3"/>
      <c r="N357" s="3"/>
      <c r="O357" s="3"/>
    </row>
    <row r="358" spans="2:15" x14ac:dyDescent="0.25">
      <c r="B358" s="3"/>
      <c r="C358" s="3"/>
      <c r="D358" s="3"/>
      <c r="E358" s="3"/>
      <c r="F358" s="3"/>
      <c r="G358" s="3"/>
      <c r="H358" s="3"/>
      <c r="I358" s="3"/>
      <c r="J358" s="3"/>
      <c r="K358" s="3"/>
      <c r="L358" s="3"/>
      <c r="M358" s="3"/>
      <c r="N358" s="3"/>
      <c r="O358" s="3"/>
    </row>
    <row r="359" spans="2:15" x14ac:dyDescent="0.25">
      <c r="B359" s="3"/>
      <c r="C359" s="3"/>
      <c r="D359" s="3"/>
      <c r="E359" s="3"/>
      <c r="F359" s="3"/>
      <c r="G359" s="3"/>
      <c r="H359" s="3"/>
      <c r="I359" s="3"/>
      <c r="J359" s="3"/>
      <c r="K359" s="3"/>
      <c r="L359" s="3"/>
      <c r="M359" s="3"/>
      <c r="N359" s="3"/>
      <c r="O359" s="3"/>
    </row>
    <row r="360" spans="2:15" x14ac:dyDescent="0.25">
      <c r="B360" s="3"/>
      <c r="C360" s="3"/>
      <c r="D360" s="3"/>
      <c r="E360" s="3"/>
      <c r="F360" s="3"/>
      <c r="G360" s="3"/>
      <c r="H360" s="3"/>
      <c r="I360" s="3"/>
      <c r="J360" s="3"/>
      <c r="K360" s="3"/>
      <c r="L360" s="3"/>
      <c r="M360" s="3"/>
      <c r="N360" s="3"/>
      <c r="O360" s="3"/>
    </row>
    <row r="361" spans="2:15" x14ac:dyDescent="0.25">
      <c r="B361" s="3"/>
      <c r="C361" s="3"/>
      <c r="D361" s="3"/>
      <c r="E361" s="3"/>
      <c r="F361" s="3"/>
      <c r="G361" s="3"/>
      <c r="H361" s="3"/>
      <c r="I361" s="3"/>
      <c r="J361" s="3"/>
      <c r="K361" s="3"/>
      <c r="L361" s="3"/>
      <c r="M361" s="3"/>
      <c r="N361" s="3"/>
      <c r="O361" s="3"/>
    </row>
    <row r="362" spans="2:15" x14ac:dyDescent="0.25">
      <c r="B362" s="3"/>
      <c r="C362" s="3"/>
      <c r="D362" s="3"/>
      <c r="E362" s="3"/>
      <c r="F362" s="3"/>
      <c r="G362" s="3"/>
      <c r="H362" s="3"/>
      <c r="I362" s="3"/>
      <c r="J362" s="3"/>
      <c r="K362" s="3"/>
      <c r="L362" s="3"/>
      <c r="M362" s="3"/>
      <c r="N362" s="3"/>
      <c r="O362" s="3"/>
    </row>
    <row r="363" spans="2:15" x14ac:dyDescent="0.25">
      <c r="B363" s="3"/>
      <c r="C363" s="3"/>
      <c r="D363" s="3"/>
      <c r="E363" s="3"/>
      <c r="F363" s="3"/>
      <c r="G363" s="3"/>
      <c r="H363" s="3"/>
      <c r="I363" s="3"/>
      <c r="J363" s="3"/>
      <c r="K363" s="3"/>
      <c r="L363" s="3"/>
      <c r="M363" s="3"/>
      <c r="N363" s="3"/>
      <c r="O363" s="3"/>
    </row>
    <row r="364" spans="2:15" x14ac:dyDescent="0.25">
      <c r="B364" s="3"/>
      <c r="C364" s="3"/>
      <c r="D364" s="3"/>
      <c r="E364" s="3"/>
      <c r="F364" s="3"/>
      <c r="G364" s="3"/>
      <c r="H364" s="3"/>
      <c r="I364" s="3"/>
      <c r="J364" s="3"/>
      <c r="K364" s="3"/>
      <c r="L364" s="3"/>
      <c r="M364" s="3"/>
      <c r="N364" s="3"/>
      <c r="O364" s="3"/>
    </row>
    <row r="365" spans="2:15" x14ac:dyDescent="0.25">
      <c r="B365" s="3"/>
      <c r="C365" s="3"/>
      <c r="D365" s="3"/>
      <c r="E365" s="3"/>
      <c r="F365" s="3"/>
      <c r="G365" s="3"/>
      <c r="H365" s="3"/>
      <c r="I365" s="3"/>
      <c r="J365" s="3"/>
      <c r="K365" s="3"/>
      <c r="L365" s="3"/>
      <c r="M365" s="3"/>
      <c r="N365" s="3"/>
      <c r="O365" s="3"/>
    </row>
    <row r="366" spans="2:15" x14ac:dyDescent="0.25">
      <c r="B366" s="3"/>
      <c r="C366" s="3"/>
      <c r="D366" s="3"/>
      <c r="E366" s="3"/>
      <c r="F366" s="3"/>
      <c r="G366" s="3"/>
      <c r="H366" s="3"/>
      <c r="I366" s="3"/>
      <c r="J366" s="3"/>
      <c r="K366" s="3"/>
      <c r="L366" s="3"/>
      <c r="M366" s="3"/>
      <c r="N366" s="3"/>
      <c r="O366" s="3"/>
    </row>
  </sheetData>
  <sheetProtection algorithmName="SHA-512" hashValue="d9QAC77pp4uqnUTPMVFN58Wn5dQsnsD7NOWEiezofm1eRJYOWKFrUX56TQGFfSbCqwCI6ojx7CiE47B7FCX5mw==" saltValue="QZnzjtypTOLRCy/+otQTLQ==" spinCount="100000" sheet="1" objects="1" scenarios="1"/>
  <mergeCells count="22">
    <mergeCell ref="C7:M7"/>
    <mergeCell ref="A1:P1"/>
    <mergeCell ref="B2:O2"/>
    <mergeCell ref="C4:I4"/>
    <mergeCell ref="C5:O5"/>
    <mergeCell ref="C6:O6"/>
    <mergeCell ref="C8:O8"/>
    <mergeCell ref="C13:E13"/>
    <mergeCell ref="G13:J13"/>
    <mergeCell ref="D14:E14"/>
    <mergeCell ref="G14:H14"/>
    <mergeCell ref="I14:J14"/>
    <mergeCell ref="C44:G44"/>
    <mergeCell ref="H44:J44"/>
    <mergeCell ref="L45:N45"/>
    <mergeCell ref="L46:L48"/>
    <mergeCell ref="D15:E15"/>
    <mergeCell ref="C16:C20"/>
    <mergeCell ref="D16:E20"/>
    <mergeCell ref="C22:J22"/>
    <mergeCell ref="L23:N23"/>
    <mergeCell ref="H33:I33"/>
  </mergeCells>
  <conditionalFormatting sqref="F46:F88">
    <cfRule type="cellIs" dxfId="139" priority="1" stopIfTrue="1" operator="lessThan">
      <formula>$G$25</formula>
    </cfRule>
    <cfRule type="cellIs" dxfId="138" priority="2" stopIfTrue="1" operator="between">
      <formula>$G$25</formula>
      <formula>$G$28</formula>
    </cfRule>
    <cfRule type="cellIs" dxfId="137" priority="3" stopIfTrue="1" operator="greaterThan">
      <formula>$G$28</formula>
    </cfRule>
  </conditionalFormatting>
  <conditionalFormatting sqref="H24:H28 G46:G88">
    <cfRule type="cellIs" dxfId="136" priority="9" stopIfTrue="1" operator="equal">
      <formula>20</formula>
    </cfRule>
    <cfRule type="cellIs" dxfId="135" priority="10" stopIfTrue="1" operator="lessThan">
      <formula>20</formula>
    </cfRule>
    <cfRule type="cellIs" dxfId="134" priority="11" stopIfTrue="1" operator="greaterThan">
      <formula>20</formula>
    </cfRule>
  </conditionalFormatting>
  <conditionalFormatting sqref="J25:J28">
    <cfRule type="cellIs" dxfId="133" priority="4" stopIfTrue="1" operator="equal">
      <formula>35</formula>
    </cfRule>
    <cfRule type="cellIs" dxfId="132" priority="5" stopIfTrue="1" operator="lessThan">
      <formula>35</formula>
    </cfRule>
    <cfRule type="cellIs" dxfId="131" priority="6" stopIfTrue="1" operator="greaterThan">
      <formula>35</formula>
    </cfRule>
  </conditionalFormatting>
  <conditionalFormatting sqref="J46:J88">
    <cfRule type="cellIs" dxfId="130" priority="12" stopIfTrue="1" operator="between">
      <formula>#REF!</formula>
      <formula>#REF!</formula>
    </cfRule>
    <cfRule type="cellIs" dxfId="129" priority="13" stopIfTrue="1" operator="lessThan">
      <formula>#REF!</formula>
    </cfRule>
    <cfRule type="cellIs" dxfId="128" priority="14" stopIfTrue="1" operator="greaterThan">
      <formula>#REF!</formula>
    </cfRule>
  </conditionalFormatting>
  <conditionalFormatting sqref="N24:N28">
    <cfRule type="cellIs" dxfId="127" priority="7" stopIfTrue="1" operator="equal">
      <formula>"Incorrect"</formula>
    </cfRule>
    <cfRule type="cellIs" dxfId="126"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16A1B-3EB9-4D35-9D6B-65980B532DBB}">
  <dimension ref="A1:CV366"/>
  <sheetViews>
    <sheetView topLeftCell="A29" zoomScaleNormal="100" workbookViewId="0">
      <selection activeCell="Q90" sqref="Q90"/>
    </sheetView>
  </sheetViews>
  <sheetFormatPr defaultColWidth="11.425781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11.42578125" style="3"/>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11.42578125" style="3"/>
    <col min="37" max="37" width="17" style="3" bestFit="1" customWidth="1"/>
    <col min="38" max="38" width="16.7109375" style="3" bestFit="1" customWidth="1"/>
    <col min="39" max="100" width="11.42578125" style="3"/>
    <col min="101" max="16384" width="11.42578125" style="2"/>
  </cols>
  <sheetData>
    <row r="1" spans="1:100" ht="77.25" customHeight="1" thickBot="1" x14ac:dyDescent="0.3">
      <c r="A1" s="37"/>
      <c r="B1" s="37"/>
      <c r="C1" s="37"/>
      <c r="D1" s="37"/>
      <c r="E1" s="37"/>
      <c r="F1" s="37"/>
      <c r="G1" s="37"/>
      <c r="H1" s="1"/>
      <c r="I1" s="1"/>
      <c r="J1" s="1"/>
      <c r="K1" s="1"/>
      <c r="L1" s="1"/>
      <c r="M1" s="1"/>
      <c r="N1" s="1"/>
      <c r="O1" s="1"/>
    </row>
    <row r="2" spans="1:100" ht="21.75" thickBot="1" x14ac:dyDescent="0.4">
      <c r="A2" s="3"/>
      <c r="B2" s="129" t="s">
        <v>75</v>
      </c>
      <c r="C2" s="130"/>
      <c r="D2" s="130"/>
      <c r="E2" s="130"/>
      <c r="F2" s="130"/>
      <c r="G2" s="130"/>
      <c r="H2" s="130"/>
      <c r="I2" s="130"/>
      <c r="J2" s="130"/>
      <c r="K2" s="130"/>
      <c r="L2" s="130"/>
      <c r="M2" s="130"/>
      <c r="N2" s="130"/>
      <c r="O2" s="130"/>
    </row>
    <row r="3" spans="1:100" x14ac:dyDescent="0.25">
      <c r="A3" s="3"/>
      <c r="B3" s="4"/>
      <c r="C3" s="2" t="s">
        <v>1</v>
      </c>
      <c r="O3" s="5"/>
    </row>
    <row r="4" spans="1:100" ht="18" x14ac:dyDescent="0.35">
      <c r="A4" s="3"/>
      <c r="B4" s="4"/>
      <c r="C4" s="157" t="s">
        <v>52</v>
      </c>
      <c r="D4" s="157"/>
      <c r="E4" s="157"/>
      <c r="F4" s="157"/>
      <c r="G4" s="157"/>
      <c r="H4" s="157"/>
      <c r="I4" s="157"/>
      <c r="O4" s="5"/>
    </row>
    <row r="5" spans="1:100" ht="31.5" customHeight="1" x14ac:dyDescent="0.25">
      <c r="A5" s="3"/>
      <c r="B5" s="4"/>
      <c r="C5" s="155" t="s">
        <v>3</v>
      </c>
      <c r="D5" s="155"/>
      <c r="E5" s="155"/>
      <c r="F5" s="155"/>
      <c r="G5" s="155"/>
      <c r="H5" s="155"/>
      <c r="I5" s="155"/>
      <c r="J5" s="155"/>
      <c r="K5" s="155"/>
      <c r="L5" s="155"/>
      <c r="M5" s="155"/>
      <c r="N5" s="155"/>
      <c r="O5" s="156"/>
    </row>
    <row r="6" spans="1:100" ht="46.5" customHeight="1" x14ac:dyDescent="0.25">
      <c r="A6" s="3"/>
      <c r="B6" s="4"/>
      <c r="C6" s="155" t="s">
        <v>111</v>
      </c>
      <c r="D6" s="155"/>
      <c r="E6" s="155"/>
      <c r="F6" s="155"/>
      <c r="G6" s="155"/>
      <c r="H6" s="155"/>
      <c r="I6" s="155"/>
      <c r="J6" s="155"/>
      <c r="K6" s="155"/>
      <c r="L6" s="155"/>
      <c r="M6" s="155"/>
      <c r="N6" s="155"/>
      <c r="O6" s="156"/>
    </row>
    <row r="7" spans="1:100" x14ac:dyDescent="0.25">
      <c r="A7" s="3"/>
      <c r="B7" s="4"/>
      <c r="C7" s="157" t="s">
        <v>53</v>
      </c>
      <c r="D7" s="157"/>
      <c r="E7" s="157"/>
      <c r="F7" s="157"/>
      <c r="G7" s="157"/>
      <c r="H7" s="157"/>
      <c r="I7" s="157"/>
      <c r="J7" s="157"/>
      <c r="K7" s="157"/>
      <c r="L7" s="157"/>
      <c r="M7" s="157"/>
      <c r="O7" s="5"/>
    </row>
    <row r="8" spans="1:100" x14ac:dyDescent="0.25">
      <c r="A8" s="3"/>
      <c r="B8" s="4"/>
      <c r="C8" s="157" t="s">
        <v>4</v>
      </c>
      <c r="D8" s="157"/>
      <c r="E8" s="157"/>
      <c r="F8" s="157"/>
      <c r="G8" s="157"/>
      <c r="H8" s="157"/>
      <c r="I8" s="157"/>
      <c r="J8" s="157"/>
      <c r="K8" s="157"/>
      <c r="L8" s="157"/>
      <c r="M8" s="157"/>
      <c r="N8" s="157"/>
      <c r="O8" s="161"/>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102</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58" t="s">
        <v>5</v>
      </c>
      <c r="D13" s="159"/>
      <c r="E13" s="160"/>
      <c r="G13" s="129" t="s">
        <v>6</v>
      </c>
      <c r="H13" s="130"/>
      <c r="I13" s="130"/>
      <c r="J13" s="131"/>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40"/>
      <c r="E14" s="141"/>
      <c r="G14" s="142" t="s">
        <v>8</v>
      </c>
      <c r="H14" s="134"/>
      <c r="I14" s="143"/>
      <c r="J14" s="144"/>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5"/>
      <c r="E15" s="146"/>
      <c r="G15" s="14" t="s">
        <v>10</v>
      </c>
      <c r="H15" s="15" t="s">
        <v>65</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7" t="s">
        <v>14</v>
      </c>
      <c r="D16" s="163"/>
      <c r="E16" s="164"/>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7"/>
      <c r="D17" s="165"/>
      <c r="E17" s="166"/>
      <c r="G17" s="18" t="s">
        <v>16</v>
      </c>
      <c r="H17" s="22">
        <v>1</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7"/>
      <c r="D18" s="165"/>
      <c r="E18" s="166"/>
      <c r="G18" s="18" t="s">
        <v>17</v>
      </c>
      <c r="H18" s="22">
        <v>5</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7"/>
      <c r="D19" s="165"/>
      <c r="E19" s="166"/>
      <c r="G19" s="18" t="s">
        <v>18</v>
      </c>
      <c r="H19" s="22">
        <v>12.5</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8"/>
      <c r="D20" s="167"/>
      <c r="E20" s="168"/>
      <c r="G20" s="24" t="s">
        <v>19</v>
      </c>
      <c r="H20" s="25">
        <v>25</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9" t="s">
        <v>20</v>
      </c>
      <c r="D22" s="130"/>
      <c r="E22" s="130"/>
      <c r="F22" s="130"/>
      <c r="G22" s="130"/>
      <c r="H22" s="130"/>
      <c r="I22" s="130"/>
      <c r="J22" s="131"/>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65</v>
      </c>
      <c r="E23" s="17" t="s">
        <v>21</v>
      </c>
      <c r="F23" s="17" t="s">
        <v>22</v>
      </c>
      <c r="G23" s="27" t="s">
        <v>23</v>
      </c>
      <c r="H23" s="17" t="s">
        <v>24</v>
      </c>
      <c r="I23" s="17" t="s">
        <v>13</v>
      </c>
      <c r="J23" s="15" t="s">
        <v>25</v>
      </c>
      <c r="L23" s="132" t="s">
        <v>26</v>
      </c>
      <c r="M23" s="133"/>
      <c r="N23" s="134"/>
      <c r="O23" s="5"/>
    </row>
    <row r="24" spans="1:100" x14ac:dyDescent="0.25">
      <c r="A24" s="3"/>
      <c r="B24" s="4"/>
      <c r="C24" s="28" t="s">
        <v>15</v>
      </c>
      <c r="D24" s="96">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42">
        <v>1</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42">
        <v>5</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42">
        <v>12.5</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51">
        <v>25</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35" t="s">
        <v>32</v>
      </c>
      <c r="I33" s="136"/>
      <c r="J33" s="1"/>
      <c r="K33" s="56"/>
      <c r="N33" s="10"/>
      <c r="O33" s="59"/>
      <c r="P33" s="60"/>
      <c r="Q33" s="61"/>
      <c r="R33" s="37"/>
      <c r="S33" s="37"/>
      <c r="T33" s="37"/>
      <c r="U33" s="37"/>
      <c r="V33" s="37"/>
      <c r="W33" s="37"/>
      <c r="X33" s="37"/>
    </row>
    <row r="34" spans="1:28" x14ac:dyDescent="0.25">
      <c r="A34" s="3"/>
      <c r="B34" s="4"/>
      <c r="H34" s="44" t="s">
        <v>33</v>
      </c>
      <c r="I34" s="99" t="e">
        <f>INDEX(LINEST($G$25:$G$28,($D$25:$D$28)^{0,1,2},,TRUE),1,1)</f>
        <v>#VALUE!</v>
      </c>
      <c r="J34" s="1"/>
      <c r="L34" s="100"/>
      <c r="O34" s="5"/>
      <c r="S34" s="37"/>
      <c r="T34" s="37"/>
    </row>
    <row r="35" spans="1:28" x14ac:dyDescent="0.25">
      <c r="A35" s="3"/>
      <c r="B35" s="4"/>
      <c r="H35" s="44" t="s">
        <v>34</v>
      </c>
      <c r="I35" s="101" t="e">
        <f>INDEX(LINEST($G$25:$G$28,($D$25:$D$28)^{0,1,2},,TRUE),1,2)</f>
        <v>#VALUE!</v>
      </c>
      <c r="L35" s="100"/>
      <c r="O35" s="5"/>
    </row>
    <row r="36" spans="1:28" ht="15.75" thickBot="1" x14ac:dyDescent="0.3">
      <c r="A36" s="3"/>
      <c r="B36" s="4"/>
      <c r="D36" s="56"/>
      <c r="E36" s="64"/>
      <c r="F36" s="1"/>
      <c r="H36" s="53" t="s">
        <v>35</v>
      </c>
      <c r="I36" s="102" t="e">
        <f>INDEX(LINEST($G$25:$G$28,($D$25:$D$28)^{0,1,2},,TRUE),1,4)</f>
        <v>#VALUE!</v>
      </c>
      <c r="J36" s="56"/>
      <c r="L36" s="100"/>
      <c r="O36" s="5"/>
    </row>
    <row r="37" spans="1:28" ht="18" thickBot="1" x14ac:dyDescent="0.3">
      <c r="A37" s="3"/>
      <c r="B37" s="4"/>
      <c r="D37" s="56"/>
      <c r="E37" s="64"/>
      <c r="F37" s="1"/>
      <c r="H37" s="53" t="s">
        <v>57</v>
      </c>
      <c r="I37" s="102" t="e">
        <f>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9" t="s">
        <v>37</v>
      </c>
      <c r="D44" s="130"/>
      <c r="E44" s="130"/>
      <c r="F44" s="130"/>
      <c r="G44" s="131"/>
      <c r="H44" s="129" t="s">
        <v>38</v>
      </c>
      <c r="I44" s="130"/>
      <c r="J44" s="131"/>
      <c r="K44" s="56"/>
      <c r="O44" s="5"/>
    </row>
    <row r="45" spans="1:28" ht="45.75" thickBot="1" x14ac:dyDescent="0.3">
      <c r="A45" s="3"/>
      <c r="B45" s="4"/>
      <c r="C45" s="68" t="s">
        <v>39</v>
      </c>
      <c r="D45" s="69" t="s">
        <v>21</v>
      </c>
      <c r="E45" s="69" t="s">
        <v>22</v>
      </c>
      <c r="F45" s="69" t="s">
        <v>12</v>
      </c>
      <c r="G45" s="70" t="s">
        <v>24</v>
      </c>
      <c r="H45" s="71" t="s">
        <v>40</v>
      </c>
      <c r="I45" s="72" t="s">
        <v>41</v>
      </c>
      <c r="J45" s="73" t="s">
        <v>42</v>
      </c>
      <c r="L45" s="137" t="s">
        <v>43</v>
      </c>
      <c r="M45" s="138"/>
      <c r="N45" s="139"/>
      <c r="O45" s="5"/>
    </row>
    <row r="46" spans="1:28" x14ac:dyDescent="0.25">
      <c r="A46" s="3"/>
      <c r="B46" s="4"/>
      <c r="C46" s="74"/>
      <c r="D46" s="84"/>
      <c r="E46" s="84"/>
      <c r="F46" s="76" t="e">
        <f>AVERAGE(D46:E46)-(AVERAGE(E$24:F$24))</f>
        <v>#DIV/0!</v>
      </c>
      <c r="G46" s="77" t="e">
        <f>ABS((STDEV(D46:E46)/AVERAGE(D46:E46)*100))</f>
        <v>#DIV/0!</v>
      </c>
      <c r="H46" s="103" t="e">
        <f>IF(F46&lt;$G$25, "&lt; LoQ",IF(F46&gt;$G$28,"&gt; ULoQ",((-$I$35+SQRT(POWER($I$35,2)-4*$I$34*($I$36-F46)))/(2*$I$34))))</f>
        <v>#DIV/0!</v>
      </c>
      <c r="I46" s="78">
        <v>1</v>
      </c>
      <c r="J46" s="104" t="e">
        <f>IF(F46&lt;$G$25, "&lt; LoQ",IF(F46&gt;$G$28,"&gt; ULoQ",H46*I46))</f>
        <v>#DIV/0!</v>
      </c>
      <c r="L46" s="126" t="s">
        <v>60</v>
      </c>
      <c r="M46" s="79" t="s">
        <v>45</v>
      </c>
      <c r="N46" s="80" t="s">
        <v>46</v>
      </c>
      <c r="O46" s="5"/>
    </row>
    <row r="47" spans="1:28" x14ac:dyDescent="0.25">
      <c r="A47" s="3"/>
      <c r="B47" s="4"/>
      <c r="C47" s="81"/>
      <c r="D47" s="84"/>
      <c r="E47" s="84"/>
      <c r="F47" s="76" t="e">
        <f t="shared" ref="F47:F68" si="0">AVERAGE(D47:E47)-(AVERAGE(E$24:F$24))</f>
        <v>#DIV/0!</v>
      </c>
      <c r="G47" s="77" t="e">
        <f t="shared" ref="G47:G68" si="1">ABS((STDEV(D47:E47)/AVERAGE(D47:E47)*100))</f>
        <v>#DIV/0!</v>
      </c>
      <c r="H47" s="103" t="e">
        <f t="shared" ref="H47:H88" si="2">IF(F47&lt;$G$25, "&lt; LoQ",IF(F47&gt;$G$28,"&gt; ULoQ",((-$I$35+SQRT(POWER($I$35,2)-4*$I$34*($I$36-F47)))/(2*$I$34))))</f>
        <v>#DIV/0!</v>
      </c>
      <c r="I47" s="39">
        <v>1</v>
      </c>
      <c r="J47" s="104" t="e">
        <f t="shared" ref="J47:J88" si="3">IF(F47&lt;$G$25, "&lt; LoQ",IF(F47&gt;$G$28,"&gt; ULoQ",H47*I47))</f>
        <v>#DIV/0!</v>
      </c>
      <c r="L47" s="127"/>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28"/>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 t="shared" si="3"/>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 t="shared" si="2"/>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 t="shared" si="3"/>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ABS((STDEV(D54:E54)/AVERAGE(D54:E54)*100))</f>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1"/>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1"/>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1"/>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 t="shared" si="3"/>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AVERAGE(D61:E61)-(AVERAGE(E$24:F$24))</f>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1"/>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AVERAGE(D64:E64)-(AVERAGE(E$24:F$24))</f>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1"/>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si="0"/>
        <v>#DIV/0!</v>
      </c>
      <c r="G68" s="77" t="e">
        <f t="shared" si="1"/>
        <v>#DIV/0!</v>
      </c>
      <c r="H68" s="103" t="e">
        <f t="shared" si="2"/>
        <v>#DIV/0!</v>
      </c>
      <c r="I68" s="39">
        <v>1</v>
      </c>
      <c r="J68" s="104" t="e">
        <f t="shared" si="3"/>
        <v>#DIV/0!</v>
      </c>
      <c r="O68" s="5"/>
      <c r="Q68" s="87"/>
      <c r="R68" s="37"/>
      <c r="S68" s="37"/>
      <c r="T68" s="37"/>
      <c r="U68" s="37"/>
      <c r="V68" s="37"/>
      <c r="W68" s="37"/>
      <c r="X68" s="37"/>
      <c r="Y68" s="37"/>
      <c r="Z68" s="37"/>
      <c r="AA68" s="37"/>
    </row>
    <row r="69" spans="1:28" x14ac:dyDescent="0.25">
      <c r="A69" s="3"/>
      <c r="B69" s="4"/>
      <c r="C69" s="81"/>
      <c r="D69" s="84"/>
      <c r="E69" s="84"/>
      <c r="F69" s="76" t="e">
        <f t="shared" ref="F69:F79" si="4">AVERAGE(D69:E69)-(AVERAGE(E$24:F$24))</f>
        <v>#DIV/0!</v>
      </c>
      <c r="G69" s="77" t="e">
        <f t="shared" ref="G69:G72" si="5">ABS((STDEV(D69:E69)/AVERAGE(D69:E69)*100))</f>
        <v>#DIV/0!</v>
      </c>
      <c r="H69" s="103" t="e">
        <f t="shared" ref="H69:H86" si="6">IF(F69&lt;$G$25, "&lt; LoQ",IF(F69&gt;$G$28,"&gt; ULoQ",((-$I$35+SQRT(POWER($I$35,2)-4*$I$34*($I$36-F69)))/(2*$I$34))))</f>
        <v>#DIV/0!</v>
      </c>
      <c r="I69" s="39">
        <v>1</v>
      </c>
      <c r="J69" s="104" t="e">
        <f t="shared" ref="J69:J86" si="7">IF(F69&lt;$G$25, "&lt; LoQ",IF(F69&gt;$G$28,"&gt; ULoQ",H69*I69))</f>
        <v>#DIV/0!</v>
      </c>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 t="shared" si="7"/>
        <v>#DIV/0!</v>
      </c>
      <c r="L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si="7"/>
        <v>#DIV/0!</v>
      </c>
      <c r="L72" s="1"/>
      <c r="M72" s="1"/>
      <c r="N72" s="1"/>
      <c r="O72" s="5"/>
    </row>
    <row r="73" spans="1:28" x14ac:dyDescent="0.25">
      <c r="A73" s="3"/>
      <c r="B73" s="4"/>
      <c r="C73" s="81"/>
      <c r="D73" s="84"/>
      <c r="E73" s="84"/>
      <c r="F73" s="76" t="e">
        <f t="shared" si="4"/>
        <v>#DIV/0!</v>
      </c>
      <c r="G73" s="77" t="e">
        <f>ABS((STDEV(D73:E73)/AVERAGE(D73:E73)*100))</f>
        <v>#DIV/0!</v>
      </c>
      <c r="H73" s="103" t="e">
        <f t="shared" si="6"/>
        <v>#DIV/0!</v>
      </c>
      <c r="I73" s="39">
        <v>1</v>
      </c>
      <c r="J73" s="104" t="e">
        <f t="shared" si="7"/>
        <v>#DIV/0!</v>
      </c>
      <c r="L73" s="1"/>
      <c r="M73" s="1"/>
      <c r="N73" s="1"/>
      <c r="O73" s="86"/>
    </row>
    <row r="74" spans="1:28" x14ac:dyDescent="0.25">
      <c r="A74" s="3"/>
      <c r="B74" s="4"/>
      <c r="C74" s="81"/>
      <c r="D74" s="84"/>
      <c r="E74" s="84"/>
      <c r="F74" s="76" t="e">
        <f t="shared" si="4"/>
        <v>#DIV/0!</v>
      </c>
      <c r="G74" s="77" t="e">
        <f t="shared" ref="G74:G86" si="8">ABS((STDEV(D74:E74)/AVERAGE(D74:E74)*100))</f>
        <v>#DIV/0!</v>
      </c>
      <c r="H74" s="103" t="e">
        <f t="shared" si="6"/>
        <v>#DIV/0!</v>
      </c>
      <c r="I74" s="39">
        <v>1</v>
      </c>
      <c r="J74" s="104" t="e">
        <f t="shared" si="7"/>
        <v>#DIV/0!</v>
      </c>
      <c r="L74" s="105"/>
      <c r="M74" s="106"/>
      <c r="N74" s="1"/>
      <c r="O74" s="86"/>
    </row>
    <row r="75" spans="1:28" x14ac:dyDescent="0.25">
      <c r="A75" s="3"/>
      <c r="B75" s="4"/>
      <c r="C75" s="81"/>
      <c r="D75" s="84"/>
      <c r="E75" s="84"/>
      <c r="F75" s="76" t="e">
        <f t="shared" si="4"/>
        <v>#DIV/0!</v>
      </c>
      <c r="G75" s="77" t="e">
        <f t="shared" si="8"/>
        <v>#DIV/0!</v>
      </c>
      <c r="H75" s="103" t="e">
        <f t="shared" si="6"/>
        <v>#DIV/0!</v>
      </c>
      <c r="I75" s="39">
        <v>1</v>
      </c>
      <c r="J75" s="104" t="e">
        <f t="shared" si="7"/>
        <v>#DIV/0!</v>
      </c>
      <c r="L75" s="1"/>
      <c r="M75" s="1"/>
      <c r="N75" s="1"/>
      <c r="O75" s="86"/>
    </row>
    <row r="76" spans="1:28" x14ac:dyDescent="0.25">
      <c r="A76" s="3"/>
      <c r="B76" s="4"/>
      <c r="C76" s="81"/>
      <c r="D76" s="84"/>
      <c r="E76" s="84"/>
      <c r="F76" s="76" t="e">
        <f t="shared" si="4"/>
        <v>#DIV/0!</v>
      </c>
      <c r="G76" s="77" t="e">
        <f t="shared" si="8"/>
        <v>#DIV/0!</v>
      </c>
      <c r="H76" s="103" t="e">
        <f t="shared" si="6"/>
        <v>#DIV/0!</v>
      </c>
      <c r="I76" s="39">
        <v>1</v>
      </c>
      <c r="J76" s="104" t="e">
        <f t="shared" si="7"/>
        <v>#DIV/0!</v>
      </c>
      <c r="M76" s="1"/>
      <c r="N76" s="1"/>
      <c r="O76" s="86"/>
    </row>
    <row r="77" spans="1:28" x14ac:dyDescent="0.25">
      <c r="A77" s="3"/>
      <c r="B77" s="4"/>
      <c r="C77" s="81"/>
      <c r="D77" s="84"/>
      <c r="E77" s="84"/>
      <c r="F77" s="76" t="e">
        <f t="shared" si="4"/>
        <v>#DIV/0!</v>
      </c>
      <c r="G77" s="77" t="e">
        <f t="shared" si="8"/>
        <v>#DIV/0!</v>
      </c>
      <c r="H77" s="103" t="e">
        <f t="shared" si="6"/>
        <v>#DIV/0!</v>
      </c>
      <c r="I77" s="39">
        <v>1</v>
      </c>
      <c r="J77" s="104" t="e">
        <f t="shared" si="7"/>
        <v>#DIV/0!</v>
      </c>
      <c r="L77" s="1"/>
      <c r="M77" s="1"/>
      <c r="N77" s="107"/>
      <c r="O77" s="86"/>
    </row>
    <row r="78" spans="1:28" x14ac:dyDescent="0.25">
      <c r="A78" s="3"/>
      <c r="B78" s="4"/>
      <c r="C78" s="81"/>
      <c r="D78" s="84"/>
      <c r="E78" s="84"/>
      <c r="F78" s="76" t="e">
        <f t="shared" si="4"/>
        <v>#DIV/0!</v>
      </c>
      <c r="G78" s="77" t="e">
        <f t="shared" si="8"/>
        <v>#DIV/0!</v>
      </c>
      <c r="H78" s="103" t="e">
        <f t="shared" si="6"/>
        <v>#DIV/0!</v>
      </c>
      <c r="I78" s="39">
        <v>1</v>
      </c>
      <c r="J78" s="104" t="e">
        <f t="shared" si="7"/>
        <v>#DIV/0!</v>
      </c>
      <c r="L78" s="1"/>
      <c r="M78" s="1"/>
      <c r="N78" s="1"/>
      <c r="O78" s="86"/>
    </row>
    <row r="79" spans="1:28" x14ac:dyDescent="0.25">
      <c r="A79" s="3"/>
      <c r="B79" s="4"/>
      <c r="C79" s="81"/>
      <c r="D79" s="84"/>
      <c r="E79" s="84"/>
      <c r="F79" s="76" t="e">
        <f t="shared" si="4"/>
        <v>#DIV/0!</v>
      </c>
      <c r="G79" s="77" t="e">
        <f t="shared" si="8"/>
        <v>#DIV/0!</v>
      </c>
      <c r="H79" s="103" t="e">
        <f t="shared" si="6"/>
        <v>#DIV/0!</v>
      </c>
      <c r="I79" s="39">
        <v>1</v>
      </c>
      <c r="J79" s="104" t="e">
        <f t="shared" si="7"/>
        <v>#DIV/0!</v>
      </c>
      <c r="L79" s="108"/>
      <c r="M79" s="1"/>
      <c r="N79" s="1"/>
      <c r="O79" s="86"/>
    </row>
    <row r="80" spans="1:28" x14ac:dyDescent="0.25">
      <c r="A80" s="3"/>
      <c r="B80" s="4"/>
      <c r="C80" s="81"/>
      <c r="D80" s="84"/>
      <c r="E80" s="84"/>
      <c r="F80" s="76" t="e">
        <f>AVERAGE(D80:E80)-(AVERAGE(E$24:F$24))</f>
        <v>#DIV/0!</v>
      </c>
      <c r="G80" s="77" t="e">
        <f t="shared" si="8"/>
        <v>#DIV/0!</v>
      </c>
      <c r="H80" s="103" t="e">
        <f t="shared" si="6"/>
        <v>#DIV/0!</v>
      </c>
      <c r="I80" s="39">
        <v>1</v>
      </c>
      <c r="J80" s="104" t="e">
        <f t="shared" si="7"/>
        <v>#DIV/0!</v>
      </c>
      <c r="L80" s="1"/>
      <c r="M80" s="1"/>
      <c r="N80" s="1"/>
      <c r="O80" s="86"/>
    </row>
    <row r="81" spans="1:15" x14ac:dyDescent="0.25">
      <c r="A81" s="3"/>
      <c r="B81" s="4"/>
      <c r="C81" s="81"/>
      <c r="D81" s="75"/>
      <c r="E81" s="75"/>
      <c r="F81" s="76" t="e">
        <f t="shared" ref="F81:F82" si="9">AVERAGE(D81:E81)-(AVERAGE(E$24:F$24))</f>
        <v>#DIV/0!</v>
      </c>
      <c r="G81" s="77" t="e">
        <f t="shared" si="8"/>
        <v>#DIV/0!</v>
      </c>
      <c r="H81" s="103" t="e">
        <f t="shared" si="6"/>
        <v>#DIV/0!</v>
      </c>
      <c r="I81" s="39">
        <v>1</v>
      </c>
      <c r="J81" s="104" t="e">
        <f t="shared" si="7"/>
        <v>#DIV/0!</v>
      </c>
      <c r="L81" s="1"/>
      <c r="M81" s="1"/>
      <c r="N81" s="1"/>
      <c r="O81" s="86"/>
    </row>
    <row r="82" spans="1:15" x14ac:dyDescent="0.25">
      <c r="A82" s="3"/>
      <c r="B82" s="4"/>
      <c r="C82" s="81"/>
      <c r="D82" s="84"/>
      <c r="E82" s="84"/>
      <c r="F82" s="76" t="e">
        <f t="shared" si="9"/>
        <v>#DIV/0!</v>
      </c>
      <c r="G82" s="77" t="e">
        <f t="shared" si="8"/>
        <v>#DIV/0!</v>
      </c>
      <c r="H82" s="103" t="e">
        <f t="shared" si="6"/>
        <v>#DIV/0!</v>
      </c>
      <c r="I82" s="39">
        <v>1</v>
      </c>
      <c r="J82" s="104" t="e">
        <f t="shared" si="7"/>
        <v>#DIV/0!</v>
      </c>
      <c r="L82" s="1"/>
      <c r="M82" s="1"/>
      <c r="N82" s="1"/>
      <c r="O82" s="86"/>
    </row>
    <row r="83" spans="1:15" x14ac:dyDescent="0.25">
      <c r="A83" s="3"/>
      <c r="B83" s="4"/>
      <c r="C83" s="81"/>
      <c r="D83" s="84"/>
      <c r="E83" s="84"/>
      <c r="F83" s="76" t="e">
        <f>AVERAGE(D83:E83)-(AVERAGE(E$24:F$24))</f>
        <v>#DIV/0!</v>
      </c>
      <c r="G83" s="77" t="e">
        <f t="shared" si="8"/>
        <v>#DIV/0!</v>
      </c>
      <c r="H83" s="103" t="e">
        <f t="shared" si="6"/>
        <v>#DIV/0!</v>
      </c>
      <c r="I83" s="39">
        <v>1</v>
      </c>
      <c r="J83" s="104" t="e">
        <f t="shared" si="7"/>
        <v>#DIV/0!</v>
      </c>
      <c r="L83" s="1"/>
      <c r="M83" s="1"/>
      <c r="N83" s="1"/>
      <c r="O83" s="86"/>
    </row>
    <row r="84" spans="1:15" x14ac:dyDescent="0.25">
      <c r="A84" s="3"/>
      <c r="B84" s="4"/>
      <c r="C84" s="81"/>
      <c r="D84" s="84"/>
      <c r="E84" s="84"/>
      <c r="F84" s="76" t="e">
        <f t="shared" ref="F84:F86" si="10">AVERAGE(D84:E84)-(AVERAGE(E$24:F$24))</f>
        <v>#DIV/0!</v>
      </c>
      <c r="G84" s="77" t="e">
        <f t="shared" si="8"/>
        <v>#DIV/0!</v>
      </c>
      <c r="H84" s="103" t="e">
        <f t="shared" si="6"/>
        <v>#DIV/0!</v>
      </c>
      <c r="I84" s="39">
        <v>1</v>
      </c>
      <c r="J84" s="104" t="e">
        <f t="shared" si="7"/>
        <v>#DIV/0!</v>
      </c>
      <c r="L84" s="1"/>
      <c r="M84" s="1"/>
      <c r="N84" s="1"/>
      <c r="O84" s="86"/>
    </row>
    <row r="85" spans="1:15" x14ac:dyDescent="0.25">
      <c r="A85" s="3"/>
      <c r="B85" s="4"/>
      <c r="C85" s="81"/>
      <c r="D85" s="75"/>
      <c r="E85" s="75"/>
      <c r="F85" s="76" t="e">
        <f t="shared" si="10"/>
        <v>#DIV/0!</v>
      </c>
      <c r="G85" s="77" t="e">
        <f t="shared" si="8"/>
        <v>#DIV/0!</v>
      </c>
      <c r="H85" s="103" t="e">
        <f t="shared" si="6"/>
        <v>#DIV/0!</v>
      </c>
      <c r="I85" s="39">
        <v>1</v>
      </c>
      <c r="J85" s="104" t="e">
        <f t="shared" si="7"/>
        <v>#DIV/0!</v>
      </c>
      <c r="O85" s="86"/>
    </row>
    <row r="86" spans="1:15" x14ac:dyDescent="0.25">
      <c r="A86" s="3"/>
      <c r="B86" s="4"/>
      <c r="C86" s="81"/>
      <c r="D86" s="84"/>
      <c r="E86" s="84"/>
      <c r="F86" s="76" t="e">
        <f t="shared" si="10"/>
        <v>#DIV/0!</v>
      </c>
      <c r="G86" s="77" t="e">
        <f t="shared" si="8"/>
        <v>#DIV/0!</v>
      </c>
      <c r="H86" s="103" t="e">
        <f t="shared" si="6"/>
        <v>#DIV/0!</v>
      </c>
      <c r="I86" s="39">
        <v>1</v>
      </c>
      <c r="J86" s="104" t="e">
        <f t="shared" si="7"/>
        <v>#DIV/0!</v>
      </c>
      <c r="O86" s="5"/>
    </row>
    <row r="87" spans="1:15" x14ac:dyDescent="0.25">
      <c r="A87" s="3"/>
      <c r="B87" s="4"/>
      <c r="C87" s="81"/>
      <c r="D87" s="84"/>
      <c r="E87" s="84"/>
      <c r="F87" s="76" t="e">
        <f>AVERAGE(D87:E87)-(AVERAGE(E$24:F$24))</f>
        <v>#DIV/0!</v>
      </c>
      <c r="G87" s="77" t="e">
        <f>ABS((STDEV(D87:E87)/AVERAGE(D87:E87)*100))</f>
        <v>#DIV/0!</v>
      </c>
      <c r="H87" s="103" t="e">
        <f>IF(F87&lt;$G$25, "&lt; LoQ",IF(F87&gt;$G$28,"&gt; ULoQ",((-$I$35+SQRT(POWER($I$35,2)-4*$I$34*($I$36-F87)))/(2*$I$34))))</f>
        <v>#DIV/0!</v>
      </c>
      <c r="I87" s="39">
        <v>1</v>
      </c>
      <c r="J87" s="104" t="e">
        <f>IF(F87&lt;$G$25, "&lt; LoQ",IF(F87&gt;$G$28,"&gt; ULoQ",H87*I87))</f>
        <v>#DIV/0!</v>
      </c>
      <c r="O87" s="5"/>
    </row>
    <row r="88" spans="1:15" ht="15.75" thickBot="1" x14ac:dyDescent="0.3">
      <c r="A88" s="3"/>
      <c r="B88" s="4"/>
      <c r="C88" s="88"/>
      <c r="D88" s="109"/>
      <c r="E88" s="109"/>
      <c r="F88" s="90" t="e">
        <f>AVERAGE(D88:E88)-(AVERAGE(E$24:F$24))</f>
        <v>#DIV/0!</v>
      </c>
      <c r="G88" s="91" t="e">
        <f>ABS((STDEV(D88:E88)/AVERAGE(D88:E88)*100))</f>
        <v>#DIV/0!</v>
      </c>
      <c r="H88" s="110" t="e">
        <f t="shared" si="2"/>
        <v>#DIV/0!</v>
      </c>
      <c r="I88" s="48">
        <v>1</v>
      </c>
      <c r="J88" s="111" t="e">
        <f t="shared" si="3"/>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B348" s="3"/>
      <c r="C348" s="3"/>
      <c r="D348" s="3"/>
      <c r="E348" s="3"/>
      <c r="F348" s="3"/>
      <c r="G348" s="3"/>
      <c r="H348" s="3"/>
      <c r="I348" s="3"/>
      <c r="J348" s="3"/>
      <c r="K348" s="3"/>
      <c r="L348" s="3"/>
      <c r="M348" s="3"/>
      <c r="N348" s="3"/>
      <c r="O348" s="3"/>
    </row>
    <row r="349" spans="1:15" x14ac:dyDescent="0.25">
      <c r="B349" s="3"/>
      <c r="C349" s="3"/>
      <c r="D349" s="3"/>
      <c r="E349" s="3"/>
      <c r="F349" s="3"/>
      <c r="G349" s="3"/>
      <c r="H349" s="3"/>
      <c r="I349" s="3"/>
      <c r="J349" s="3"/>
      <c r="K349" s="3"/>
      <c r="L349" s="3"/>
      <c r="M349" s="3"/>
      <c r="N349" s="3"/>
      <c r="O349" s="3"/>
    </row>
    <row r="350" spans="1:15" x14ac:dyDescent="0.25">
      <c r="B350" s="3"/>
      <c r="C350" s="3"/>
      <c r="D350" s="3"/>
      <c r="E350" s="3"/>
      <c r="F350" s="3"/>
      <c r="G350" s="3"/>
      <c r="H350" s="3"/>
      <c r="I350" s="3"/>
      <c r="J350" s="3"/>
      <c r="K350" s="3"/>
      <c r="L350" s="3"/>
      <c r="M350" s="3"/>
      <c r="N350" s="3"/>
      <c r="O350" s="3"/>
    </row>
    <row r="351" spans="1:15" x14ac:dyDescent="0.25">
      <c r="B351" s="3"/>
      <c r="C351" s="3"/>
      <c r="D351" s="3"/>
      <c r="E351" s="3"/>
      <c r="F351" s="3"/>
      <c r="G351" s="3"/>
      <c r="H351" s="3"/>
      <c r="I351" s="3"/>
      <c r="J351" s="3"/>
      <c r="K351" s="3"/>
      <c r="L351" s="3"/>
      <c r="M351" s="3"/>
      <c r="N351" s="3"/>
      <c r="O351" s="3"/>
    </row>
    <row r="352" spans="1:15" x14ac:dyDescent="0.25">
      <c r="B352" s="3"/>
      <c r="C352" s="3"/>
      <c r="D352" s="3"/>
      <c r="E352" s="3"/>
      <c r="F352" s="3"/>
      <c r="G352" s="3"/>
      <c r="H352" s="3"/>
      <c r="I352" s="3"/>
      <c r="J352" s="3"/>
      <c r="K352" s="3"/>
      <c r="L352" s="3"/>
      <c r="M352" s="3"/>
      <c r="N352" s="3"/>
      <c r="O352" s="3"/>
    </row>
    <row r="353" spans="2:15" x14ac:dyDescent="0.25">
      <c r="B353" s="3"/>
      <c r="C353" s="3"/>
      <c r="D353" s="3"/>
      <c r="E353" s="3"/>
      <c r="F353" s="3"/>
      <c r="G353" s="3"/>
      <c r="H353" s="3"/>
      <c r="I353" s="3"/>
      <c r="J353" s="3"/>
      <c r="K353" s="3"/>
      <c r="L353" s="3"/>
      <c r="M353" s="3"/>
      <c r="N353" s="3"/>
      <c r="O353" s="3"/>
    </row>
    <row r="354" spans="2:15" x14ac:dyDescent="0.25">
      <c r="B354" s="3"/>
      <c r="C354" s="3"/>
      <c r="D354" s="3"/>
      <c r="E354" s="3"/>
      <c r="F354" s="3"/>
      <c r="G354" s="3"/>
      <c r="H354" s="3"/>
      <c r="I354" s="3"/>
      <c r="J354" s="3"/>
      <c r="K354" s="3"/>
      <c r="L354" s="3"/>
      <c r="M354" s="3"/>
      <c r="N354" s="3"/>
      <c r="O354" s="3"/>
    </row>
    <row r="355" spans="2:15" x14ac:dyDescent="0.25">
      <c r="B355" s="3"/>
      <c r="C355" s="3"/>
      <c r="D355" s="3"/>
      <c r="E355" s="3"/>
      <c r="F355" s="3"/>
      <c r="G355" s="3"/>
      <c r="H355" s="3"/>
      <c r="I355" s="3"/>
      <c r="J355" s="3"/>
      <c r="K355" s="3"/>
      <c r="L355" s="3"/>
      <c r="M355" s="3"/>
      <c r="N355" s="3"/>
      <c r="O355" s="3"/>
    </row>
    <row r="356" spans="2:15" x14ac:dyDescent="0.25">
      <c r="B356" s="3"/>
      <c r="C356" s="3"/>
      <c r="D356" s="3"/>
      <c r="E356" s="3"/>
      <c r="F356" s="3"/>
      <c r="G356" s="3"/>
      <c r="H356" s="3"/>
      <c r="I356" s="3"/>
      <c r="J356" s="3"/>
      <c r="K356" s="3"/>
      <c r="L356" s="3"/>
      <c r="M356" s="3"/>
      <c r="N356" s="3"/>
      <c r="O356" s="3"/>
    </row>
    <row r="357" spans="2:15" x14ac:dyDescent="0.25">
      <c r="B357" s="3"/>
      <c r="C357" s="3"/>
      <c r="D357" s="3"/>
      <c r="E357" s="3"/>
      <c r="F357" s="3"/>
      <c r="G357" s="3"/>
      <c r="H357" s="3"/>
      <c r="I357" s="3"/>
      <c r="J357" s="3"/>
      <c r="K357" s="3"/>
      <c r="L357" s="3"/>
      <c r="M357" s="3"/>
      <c r="N357" s="3"/>
      <c r="O357" s="3"/>
    </row>
    <row r="358" spans="2:15" x14ac:dyDescent="0.25">
      <c r="B358" s="3"/>
      <c r="C358" s="3"/>
      <c r="D358" s="3"/>
      <c r="E358" s="3"/>
      <c r="F358" s="3"/>
      <c r="G358" s="3"/>
      <c r="H358" s="3"/>
      <c r="I358" s="3"/>
      <c r="J358" s="3"/>
      <c r="K358" s="3"/>
      <c r="L358" s="3"/>
      <c r="M358" s="3"/>
      <c r="N358" s="3"/>
      <c r="O358" s="3"/>
    </row>
    <row r="359" spans="2:15" x14ac:dyDescent="0.25">
      <c r="B359" s="3"/>
      <c r="C359" s="3"/>
      <c r="D359" s="3"/>
      <c r="E359" s="3"/>
      <c r="F359" s="3"/>
      <c r="G359" s="3"/>
      <c r="H359" s="3"/>
      <c r="I359" s="3"/>
      <c r="J359" s="3"/>
      <c r="K359" s="3"/>
      <c r="L359" s="3"/>
      <c r="M359" s="3"/>
      <c r="N359" s="3"/>
      <c r="O359" s="3"/>
    </row>
    <row r="360" spans="2:15" x14ac:dyDescent="0.25">
      <c r="B360" s="3"/>
      <c r="C360" s="3"/>
      <c r="D360" s="3"/>
      <c r="E360" s="3"/>
      <c r="F360" s="3"/>
      <c r="G360" s="3"/>
      <c r="H360" s="3"/>
      <c r="I360" s="3"/>
      <c r="J360" s="3"/>
      <c r="K360" s="3"/>
      <c r="L360" s="3"/>
      <c r="M360" s="3"/>
      <c r="N360" s="3"/>
      <c r="O360" s="3"/>
    </row>
    <row r="361" spans="2:15" x14ac:dyDescent="0.25">
      <c r="B361" s="3"/>
      <c r="C361" s="3"/>
      <c r="D361" s="3"/>
      <c r="E361" s="3"/>
      <c r="F361" s="3"/>
      <c r="G361" s="3"/>
      <c r="H361" s="3"/>
      <c r="I361" s="3"/>
      <c r="J361" s="3"/>
      <c r="K361" s="3"/>
      <c r="L361" s="3"/>
      <c r="M361" s="3"/>
      <c r="N361" s="3"/>
      <c r="O361" s="3"/>
    </row>
    <row r="362" spans="2:15" x14ac:dyDescent="0.25">
      <c r="B362" s="3"/>
      <c r="C362" s="3"/>
      <c r="D362" s="3"/>
      <c r="E362" s="3"/>
      <c r="F362" s="3"/>
      <c r="G362" s="3"/>
      <c r="H362" s="3"/>
      <c r="I362" s="3"/>
      <c r="J362" s="3"/>
      <c r="K362" s="3"/>
      <c r="L362" s="3"/>
      <c r="M362" s="3"/>
      <c r="N362" s="3"/>
      <c r="O362" s="3"/>
    </row>
    <row r="363" spans="2:15" x14ac:dyDescent="0.25">
      <c r="B363" s="3"/>
      <c r="C363" s="3"/>
      <c r="D363" s="3"/>
      <c r="E363" s="3"/>
      <c r="F363" s="3"/>
      <c r="G363" s="3"/>
      <c r="H363" s="3"/>
      <c r="I363" s="3"/>
      <c r="J363" s="3"/>
      <c r="K363" s="3"/>
      <c r="L363" s="3"/>
      <c r="M363" s="3"/>
      <c r="N363" s="3"/>
      <c r="O363" s="3"/>
    </row>
    <row r="364" spans="2:15" x14ac:dyDescent="0.25">
      <c r="B364" s="3"/>
      <c r="C364" s="3"/>
      <c r="D364" s="3"/>
      <c r="E364" s="3"/>
      <c r="F364" s="3"/>
      <c r="G364" s="3"/>
      <c r="H364" s="3"/>
      <c r="I364" s="3"/>
      <c r="J364" s="3"/>
      <c r="K364" s="3"/>
      <c r="L364" s="3"/>
      <c r="M364" s="3"/>
      <c r="N364" s="3"/>
      <c r="O364" s="3"/>
    </row>
    <row r="365" spans="2:15" x14ac:dyDescent="0.25">
      <c r="B365" s="3"/>
      <c r="C365" s="3"/>
      <c r="D365" s="3"/>
      <c r="E365" s="3"/>
      <c r="F365" s="3"/>
      <c r="G365" s="3"/>
      <c r="H365" s="3"/>
      <c r="I365" s="3"/>
      <c r="J365" s="3"/>
      <c r="K365" s="3"/>
      <c r="L365" s="3"/>
      <c r="M365" s="3"/>
      <c r="N365" s="3"/>
      <c r="O365" s="3"/>
    </row>
    <row r="366" spans="2:15" x14ac:dyDescent="0.25">
      <c r="B366" s="3"/>
      <c r="C366" s="3"/>
      <c r="D366" s="3"/>
      <c r="E366" s="3"/>
      <c r="F366" s="3"/>
      <c r="G366" s="3"/>
      <c r="H366" s="3"/>
      <c r="I366" s="3"/>
      <c r="J366" s="3"/>
      <c r="K366" s="3"/>
      <c r="L366" s="3"/>
      <c r="M366" s="3"/>
      <c r="N366" s="3"/>
      <c r="O366" s="3"/>
    </row>
  </sheetData>
  <sheetProtection algorithmName="SHA-512" hashValue="MvREJe9PlNeHOfOYUrYxN5/6MssDr26RE7/7vN8TL8jIIPXQcEXrvDdq4zDvEGr6RD/rdhgcVjiPjU8+aFKBgw==" saltValue="vZBed2d6fu1T3VJxYkahEA==" spinCount="100000" sheet="1" objects="1" scenarios="1"/>
  <mergeCells count="21">
    <mergeCell ref="D15:E15"/>
    <mergeCell ref="B2:O2"/>
    <mergeCell ref="C4:I4"/>
    <mergeCell ref="C5:O5"/>
    <mergeCell ref="C6:O6"/>
    <mergeCell ref="C7:M7"/>
    <mergeCell ref="C8:O8"/>
    <mergeCell ref="C13:E13"/>
    <mergeCell ref="G13:J13"/>
    <mergeCell ref="D14:E14"/>
    <mergeCell ref="G14:H14"/>
    <mergeCell ref="I14:J14"/>
    <mergeCell ref="L45:N45"/>
    <mergeCell ref="L46:L48"/>
    <mergeCell ref="C16:C20"/>
    <mergeCell ref="D16:E20"/>
    <mergeCell ref="C22:J22"/>
    <mergeCell ref="L23:N23"/>
    <mergeCell ref="H33:I33"/>
    <mergeCell ref="C44:G44"/>
    <mergeCell ref="H44:J44"/>
  </mergeCells>
  <conditionalFormatting sqref="F46:F88">
    <cfRule type="cellIs" dxfId="125" priority="1" stopIfTrue="1" operator="lessThan">
      <formula>$G$25</formula>
    </cfRule>
    <cfRule type="cellIs" dxfId="124" priority="2" stopIfTrue="1" operator="between">
      <formula>$G$25</formula>
      <formula>$G$28</formula>
    </cfRule>
    <cfRule type="cellIs" dxfId="123" priority="3" stopIfTrue="1" operator="greaterThan">
      <formula>$G$28</formula>
    </cfRule>
  </conditionalFormatting>
  <conditionalFormatting sqref="H24:H28 G46:G88">
    <cfRule type="cellIs" dxfId="122" priority="9" stopIfTrue="1" operator="equal">
      <formula>20</formula>
    </cfRule>
    <cfRule type="cellIs" dxfId="121" priority="10" stopIfTrue="1" operator="lessThan">
      <formula>20</formula>
    </cfRule>
    <cfRule type="cellIs" dxfId="120" priority="11" stopIfTrue="1" operator="greaterThan">
      <formula>20</formula>
    </cfRule>
  </conditionalFormatting>
  <conditionalFormatting sqref="J25:J28">
    <cfRule type="cellIs" dxfId="119" priority="4" stopIfTrue="1" operator="equal">
      <formula>35</formula>
    </cfRule>
    <cfRule type="cellIs" dxfId="118" priority="5" stopIfTrue="1" operator="lessThan">
      <formula>35</formula>
    </cfRule>
    <cfRule type="cellIs" dxfId="117" priority="6" stopIfTrue="1" operator="greaterThan">
      <formula>35</formula>
    </cfRule>
  </conditionalFormatting>
  <conditionalFormatting sqref="J46:J88">
    <cfRule type="cellIs" dxfId="116" priority="12" stopIfTrue="1" operator="between">
      <formula>#REF!</formula>
      <formula>#REF!</formula>
    </cfRule>
    <cfRule type="cellIs" dxfId="115" priority="13" stopIfTrue="1" operator="lessThan">
      <formula>#REF!</formula>
    </cfRule>
    <cfRule type="cellIs" dxfId="114" priority="14" stopIfTrue="1" operator="greaterThan">
      <formula>#REF!</formula>
    </cfRule>
  </conditionalFormatting>
  <conditionalFormatting sqref="N24:N28">
    <cfRule type="cellIs" dxfId="113" priority="7" stopIfTrue="1" operator="equal">
      <formula>"Incorrect"</formula>
    </cfRule>
    <cfRule type="cellIs" dxfId="112"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D12CF-47D3-4C7E-9C4C-17AA6B4A00AA}">
  <dimension ref="A1:CV366"/>
  <sheetViews>
    <sheetView zoomScaleNormal="100" workbookViewId="0">
      <selection activeCell="Q83" sqref="Q83"/>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2"/>
      <c r="B1" s="162"/>
      <c r="C1" s="162"/>
      <c r="D1" s="162"/>
      <c r="E1" s="162"/>
      <c r="F1" s="162"/>
      <c r="G1" s="162"/>
      <c r="H1" s="162"/>
      <c r="I1" s="162"/>
      <c r="J1" s="162"/>
      <c r="K1" s="162"/>
      <c r="L1" s="162"/>
      <c r="M1" s="162"/>
      <c r="N1" s="162"/>
      <c r="O1" s="162"/>
      <c r="P1" s="162"/>
    </row>
    <row r="2" spans="1:100" ht="21.75" thickBot="1" x14ac:dyDescent="0.4">
      <c r="A2" s="3"/>
      <c r="B2" s="129" t="s">
        <v>76</v>
      </c>
      <c r="C2" s="130"/>
      <c r="D2" s="130"/>
      <c r="E2" s="130"/>
      <c r="F2" s="130"/>
      <c r="G2" s="130"/>
      <c r="H2" s="130"/>
      <c r="I2" s="130"/>
      <c r="J2" s="130"/>
      <c r="K2" s="130"/>
      <c r="L2" s="130"/>
      <c r="M2" s="130"/>
      <c r="N2" s="130"/>
      <c r="O2" s="130"/>
    </row>
    <row r="3" spans="1:100" x14ac:dyDescent="0.25">
      <c r="A3" s="3"/>
      <c r="B3" s="4"/>
      <c r="C3" s="2" t="s">
        <v>1</v>
      </c>
      <c r="O3" s="5"/>
    </row>
    <row r="4" spans="1:100" ht="18" x14ac:dyDescent="0.35">
      <c r="A4" s="3"/>
      <c r="B4" s="4"/>
      <c r="C4" s="157" t="s">
        <v>52</v>
      </c>
      <c r="D4" s="157"/>
      <c r="E4" s="157"/>
      <c r="F4" s="157"/>
      <c r="G4" s="157"/>
      <c r="H4" s="157"/>
      <c r="I4" s="157"/>
      <c r="O4" s="5"/>
    </row>
    <row r="5" spans="1:100" ht="31.5" customHeight="1" x14ac:dyDescent="0.25">
      <c r="A5" s="3"/>
      <c r="B5" s="4"/>
      <c r="C5" s="155" t="s">
        <v>3</v>
      </c>
      <c r="D5" s="155"/>
      <c r="E5" s="155"/>
      <c r="F5" s="155"/>
      <c r="G5" s="155"/>
      <c r="H5" s="155"/>
      <c r="I5" s="155"/>
      <c r="J5" s="155"/>
      <c r="K5" s="155"/>
      <c r="L5" s="155"/>
      <c r="M5" s="155"/>
      <c r="N5" s="155"/>
      <c r="O5" s="156"/>
    </row>
    <row r="6" spans="1:100" ht="46.5" customHeight="1" x14ac:dyDescent="0.25">
      <c r="A6" s="3"/>
      <c r="B6" s="4"/>
      <c r="C6" s="155" t="s">
        <v>111</v>
      </c>
      <c r="D6" s="155"/>
      <c r="E6" s="155"/>
      <c r="F6" s="155"/>
      <c r="G6" s="155"/>
      <c r="H6" s="155"/>
      <c r="I6" s="155"/>
      <c r="J6" s="155"/>
      <c r="K6" s="155"/>
      <c r="L6" s="155"/>
      <c r="M6" s="155"/>
      <c r="N6" s="155"/>
      <c r="O6" s="156"/>
    </row>
    <row r="7" spans="1:100" x14ac:dyDescent="0.25">
      <c r="A7" s="3"/>
      <c r="B7" s="4"/>
      <c r="C7" s="157" t="s">
        <v>53</v>
      </c>
      <c r="D7" s="157"/>
      <c r="E7" s="157"/>
      <c r="F7" s="157"/>
      <c r="G7" s="157"/>
      <c r="H7" s="157"/>
      <c r="I7" s="157"/>
      <c r="J7" s="157"/>
      <c r="K7" s="157"/>
      <c r="L7" s="157"/>
      <c r="M7" s="157"/>
      <c r="O7" s="5"/>
    </row>
    <row r="8" spans="1:100" x14ac:dyDescent="0.25">
      <c r="A8" s="3"/>
      <c r="B8" s="4"/>
      <c r="C8" s="157" t="s">
        <v>4</v>
      </c>
      <c r="D8" s="157"/>
      <c r="E8" s="157"/>
      <c r="F8" s="157"/>
      <c r="G8" s="157"/>
      <c r="H8" s="157"/>
      <c r="I8" s="157"/>
      <c r="J8" s="157"/>
      <c r="K8" s="157"/>
      <c r="L8" s="157"/>
      <c r="M8" s="157"/>
      <c r="N8" s="157"/>
      <c r="O8" s="161"/>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103</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58" t="s">
        <v>5</v>
      </c>
      <c r="D13" s="159"/>
      <c r="E13" s="160"/>
      <c r="G13" s="129" t="s">
        <v>6</v>
      </c>
      <c r="H13" s="130"/>
      <c r="I13" s="130"/>
      <c r="J13" s="131"/>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40"/>
      <c r="E14" s="141"/>
      <c r="G14" s="142" t="s">
        <v>8</v>
      </c>
      <c r="H14" s="134"/>
      <c r="I14" s="143"/>
      <c r="J14" s="144"/>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5"/>
      <c r="E15" s="146"/>
      <c r="G15" s="14" t="s">
        <v>10</v>
      </c>
      <c r="H15" s="15" t="s">
        <v>77</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7" t="s">
        <v>14</v>
      </c>
      <c r="D16" s="175"/>
      <c r="E16" s="176"/>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7"/>
      <c r="D17" s="177"/>
      <c r="E17" s="178"/>
      <c r="G17" s="18" t="s">
        <v>16</v>
      </c>
      <c r="H17" s="22">
        <v>0.5</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7"/>
      <c r="D18" s="177"/>
      <c r="E18" s="178"/>
      <c r="G18" s="18" t="s">
        <v>17</v>
      </c>
      <c r="H18" s="22">
        <v>2</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7"/>
      <c r="D19" s="177"/>
      <c r="E19" s="178"/>
      <c r="G19" s="18" t="s">
        <v>18</v>
      </c>
      <c r="H19" s="22">
        <v>5</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8"/>
      <c r="D20" s="179"/>
      <c r="E20" s="180"/>
      <c r="G20" s="24" t="s">
        <v>19</v>
      </c>
      <c r="H20" s="25">
        <v>10</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9" t="s">
        <v>20</v>
      </c>
      <c r="D22" s="130"/>
      <c r="E22" s="130"/>
      <c r="F22" s="130"/>
      <c r="G22" s="130"/>
      <c r="H22" s="130"/>
      <c r="I22" s="130"/>
      <c r="J22" s="131"/>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77</v>
      </c>
      <c r="E23" s="17" t="s">
        <v>21</v>
      </c>
      <c r="F23" s="17" t="s">
        <v>22</v>
      </c>
      <c r="G23" s="27" t="s">
        <v>23</v>
      </c>
      <c r="H23" s="17" t="s">
        <v>24</v>
      </c>
      <c r="I23" s="17" t="s">
        <v>13</v>
      </c>
      <c r="J23" s="15" t="s">
        <v>25</v>
      </c>
      <c r="L23" s="132" t="s">
        <v>26</v>
      </c>
      <c r="M23" s="133"/>
      <c r="N23" s="134"/>
      <c r="O23" s="5"/>
    </row>
    <row r="24" spans="1:100" x14ac:dyDescent="0.25">
      <c r="A24" s="3"/>
      <c r="B24" s="4"/>
      <c r="C24" s="28" t="s">
        <v>15</v>
      </c>
      <c r="D24" s="19">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22">
        <v>0.5</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22">
        <v>2</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22">
        <v>5</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25">
        <v>10</v>
      </c>
      <c r="E28" s="48"/>
      <c r="F28" s="48"/>
      <c r="G28" s="49" t="e">
        <f>(AVERAGE(E28:F28)-$G$24)</f>
        <v>#DIV/0!</v>
      </c>
      <c r="H28" s="50" t="e">
        <f>(STDEV(E28:F28)/AVERAGE(E28:F28))*100</f>
        <v>#DIV/0!</v>
      </c>
      <c r="I28" s="51" t="e">
        <f>(G28/$G$28)</f>
        <v>#DIV/0!</v>
      </c>
      <c r="J28" s="52" t="e">
        <f>(STDEV(I28,J20)/AVERAGE(I28,J20)*100)</f>
        <v>#DIV/0!</v>
      </c>
      <c r="L28" s="53" t="s">
        <v>78</v>
      </c>
      <c r="M28" s="54" t="e">
        <f>AVERAGE(E28:F28)/AVERAGE(E25:F25)</f>
        <v>#DIV/0!</v>
      </c>
      <c r="N28" s="55" t="e">
        <f>IF(M28&gt;2,"Correct","Incorrect")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35" t="s">
        <v>32</v>
      </c>
      <c r="I33" s="136"/>
      <c r="J33" s="1"/>
      <c r="K33" s="56"/>
      <c r="O33" s="59"/>
      <c r="P33" s="60"/>
      <c r="Q33" s="61"/>
      <c r="R33" s="37"/>
      <c r="S33" s="37"/>
      <c r="T33" s="37"/>
      <c r="U33" s="37"/>
      <c r="V33" s="37"/>
      <c r="W33" s="37"/>
      <c r="X33" s="37"/>
    </row>
    <row r="34" spans="1:28" x14ac:dyDescent="0.25">
      <c r="A34" s="3"/>
      <c r="B34" s="4"/>
      <c r="H34" s="44" t="s">
        <v>33</v>
      </c>
      <c r="I34" s="99" t="e">
        <f t="array" ref="I34">INDEX(LINEST($G$25:$G$28,($D$25:$D$28)^{0,1,2},,TRUE),1,1)</f>
        <v>#VALUE!</v>
      </c>
      <c r="O34" s="5"/>
      <c r="S34" s="37"/>
      <c r="T34" s="37"/>
    </row>
    <row r="35" spans="1:28" x14ac:dyDescent="0.25">
      <c r="A35" s="3"/>
      <c r="B35" s="4"/>
      <c r="H35" s="44" t="s">
        <v>34</v>
      </c>
      <c r="I35" s="101" t="e">
        <f t="array" ref="I35">INDEX(LINEST($G$25:$G$28,($D$25:$D$28)^{0,1,2},,TRUE),1,2)</f>
        <v>#VALUE!</v>
      </c>
      <c r="O35" s="5"/>
    </row>
    <row r="36" spans="1:28" ht="15.75" thickBot="1" x14ac:dyDescent="0.3">
      <c r="A36" s="3"/>
      <c r="B36" s="4"/>
      <c r="D36" s="56"/>
      <c r="E36" s="64"/>
      <c r="F36" s="1"/>
      <c r="H36" s="53" t="s">
        <v>35</v>
      </c>
      <c r="I36" s="102" t="e">
        <f t="array" ref="I36">INDEX(LINEST($G$25:$G$28,($D$25:$D$28)^{0,1,2},,TRUE),1,4)</f>
        <v>#VALUE!</v>
      </c>
      <c r="J36" s="56"/>
      <c r="O36" s="5"/>
    </row>
    <row r="37" spans="1:28" ht="18" thickBot="1" x14ac:dyDescent="0.3">
      <c r="A37" s="3"/>
      <c r="B37" s="4"/>
      <c r="D37" s="56"/>
      <c r="E37" s="64"/>
      <c r="F37" s="1"/>
      <c r="H37" s="53" t="s">
        <v>57</v>
      </c>
      <c r="I37" s="102" t="e">
        <f t="array" ref="I37">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9" t="s">
        <v>37</v>
      </c>
      <c r="D44" s="130"/>
      <c r="E44" s="130"/>
      <c r="F44" s="130"/>
      <c r="G44" s="131"/>
      <c r="H44" s="129" t="s">
        <v>38</v>
      </c>
      <c r="I44" s="130"/>
      <c r="J44" s="131"/>
      <c r="K44" s="56"/>
      <c r="O44" s="5"/>
    </row>
    <row r="45" spans="1:28" ht="45.75" thickBot="1" x14ac:dyDescent="0.3">
      <c r="A45" s="3"/>
      <c r="B45" s="4"/>
      <c r="C45" s="68" t="s">
        <v>39</v>
      </c>
      <c r="D45" s="69" t="s">
        <v>21</v>
      </c>
      <c r="E45" s="69" t="s">
        <v>22</v>
      </c>
      <c r="F45" s="69" t="s">
        <v>12</v>
      </c>
      <c r="G45" s="70" t="s">
        <v>24</v>
      </c>
      <c r="H45" s="71" t="s">
        <v>40</v>
      </c>
      <c r="I45" s="72" t="s">
        <v>41</v>
      </c>
      <c r="J45" s="73" t="s">
        <v>42</v>
      </c>
      <c r="L45" s="137" t="s">
        <v>43</v>
      </c>
      <c r="M45" s="138"/>
      <c r="N45" s="139"/>
      <c r="O45" s="5"/>
    </row>
    <row r="46" spans="1:28" x14ac:dyDescent="0.25">
      <c r="A46" s="3"/>
      <c r="B46" s="4"/>
      <c r="C46" s="74"/>
      <c r="D46" s="84"/>
      <c r="E46" s="84"/>
      <c r="F46" s="76" t="e">
        <f t="shared" ref="F46:F88" si="0">AVERAGE(D46:E46)-(AVERAGE(E$24:F$24))</f>
        <v>#DIV/0!</v>
      </c>
      <c r="G46" s="77" t="e">
        <f>ABS((STDEV(D46:E46)/AVERAGE(D46:E46))*100)</f>
        <v>#DIV/0!</v>
      </c>
      <c r="H46" s="103" t="e">
        <f>IF(F46&lt;$G$25, "&lt; LoQ",IF(F46&gt;$G$28,"&gt; ULoQ",((-$I$35+SQRT(POWER($I$35,2)-4*$I$34*($I$36-F46)))/(2*$I$34))))</f>
        <v>#DIV/0!</v>
      </c>
      <c r="I46" s="78">
        <v>1</v>
      </c>
      <c r="J46" s="104" t="e">
        <f>IF(F46&lt;$G$25, "&lt; LoQ",IF(F46&gt;$G$28,"&gt; ULoQ",H46*I46))</f>
        <v>#DIV/0!</v>
      </c>
      <c r="L46" s="126" t="s">
        <v>60</v>
      </c>
      <c r="M46" s="79" t="s">
        <v>45</v>
      </c>
      <c r="N46" s="80" t="s">
        <v>46</v>
      </c>
      <c r="O46" s="5"/>
    </row>
    <row r="47" spans="1:28" x14ac:dyDescent="0.25">
      <c r="A47" s="3"/>
      <c r="B47" s="4"/>
      <c r="C47" s="81"/>
      <c r="D47" s="84"/>
      <c r="E47" s="84"/>
      <c r="F47" s="76" t="e">
        <f t="shared" si="0"/>
        <v>#DIV/0!</v>
      </c>
      <c r="G47" s="77" t="e">
        <f t="shared" ref="G47:G68" si="1">ABS((STDEV(D47:E47)/AVERAGE(D47:E47))*100)</f>
        <v>#DIV/0!</v>
      </c>
      <c r="H47" s="103" t="e">
        <f t="shared" ref="H47:H88" si="2">IF(F47&lt;$G$25, "&lt; LoQ",IF(F47&gt;$G$28,"&gt; ULoQ",((-$I$35+SQRT(POWER($I$35,2)-4*$I$34*($I$36-F47)))/(2*$I$34))))</f>
        <v>#DIV/0!</v>
      </c>
      <c r="I47" s="39">
        <v>1</v>
      </c>
      <c r="J47" s="104" t="e">
        <f t="shared" ref="J47:J88" si="3">IF(F47&lt;$G$25, "&lt; LoQ",IF(F47&gt;$G$28,"&gt; ULoQ",H47*I47))</f>
        <v>#DIV/0!</v>
      </c>
      <c r="L47" s="127"/>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28"/>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 t="shared" si="3"/>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 t="shared" si="2"/>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 t="shared" si="3"/>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 t="shared" si="1"/>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1"/>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1"/>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ABS((STDEV(D58:E58)/AVERAGE(D58:E58))*100)</f>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 t="shared" si="3"/>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1"/>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ABS((STDEV(D65:E65)/AVERAGE(D65:E65))*100)</f>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si="0"/>
        <v>#DIV/0!</v>
      </c>
      <c r="G68" s="77" t="e">
        <f t="shared" si="1"/>
        <v>#DIV/0!</v>
      </c>
      <c r="H68" s="103" t="e">
        <f t="shared" si="2"/>
        <v>#DIV/0!</v>
      </c>
      <c r="I68" s="39">
        <v>1</v>
      </c>
      <c r="J68" s="104" t="e">
        <f t="shared" si="3"/>
        <v>#DIV/0!</v>
      </c>
      <c r="O68" s="5"/>
      <c r="Q68" s="87"/>
      <c r="R68" s="37"/>
      <c r="S68" s="37"/>
      <c r="T68" s="37"/>
      <c r="U68" s="37"/>
      <c r="V68" s="37"/>
      <c r="W68" s="37"/>
      <c r="X68" s="37"/>
      <c r="Y68" s="37"/>
      <c r="Z68" s="37"/>
      <c r="AA68" s="37"/>
    </row>
    <row r="69" spans="1:28" x14ac:dyDescent="0.25">
      <c r="A69" s="3"/>
      <c r="B69" s="4"/>
      <c r="C69" s="81"/>
      <c r="D69" s="84"/>
      <c r="E69" s="84"/>
      <c r="F69" s="76" t="e">
        <f t="shared" ref="F69:F86" si="4">AVERAGE(D69:E69)-(AVERAGE(E$24:F$24))</f>
        <v>#DIV/0!</v>
      </c>
      <c r="G69" s="77" t="e">
        <f t="shared" ref="G69:G76" si="5">ABS((STDEV(D69:E69)/AVERAGE(D69:E69))*100)</f>
        <v>#DIV/0!</v>
      </c>
      <c r="H69" s="103" t="e">
        <f t="shared" ref="H69:H87" si="6">IF(F69&lt;$G$25, "&lt; LoQ",IF(F69&gt;$G$28,"&gt; ULoQ",((-$I$35+SQRT(POWER($I$35,2)-4*$I$34*($I$36-F69)))/(2*$I$34))))</f>
        <v>#DIV/0!</v>
      </c>
      <c r="I69" s="39">
        <v>1</v>
      </c>
      <c r="J69" s="104" t="e">
        <f t="shared" ref="J69:J86" si="7">IF(F69&lt;$G$25, "&lt; LoQ",IF(F69&gt;$G$28,"&gt; ULoQ",H69*I69))</f>
        <v>#DIV/0!</v>
      </c>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 t="shared" si="7"/>
        <v>#DIV/0!</v>
      </c>
      <c r="L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si="7"/>
        <v>#DIV/0!</v>
      </c>
      <c r="L72" s="1"/>
      <c r="M72" s="1"/>
      <c r="N72" s="1"/>
      <c r="O72" s="5"/>
    </row>
    <row r="73" spans="1:28" x14ac:dyDescent="0.25">
      <c r="A73" s="3"/>
      <c r="B73" s="4"/>
      <c r="C73" s="81"/>
      <c r="D73" s="84"/>
      <c r="E73" s="84"/>
      <c r="F73" s="76" t="e">
        <f t="shared" si="4"/>
        <v>#DIV/0!</v>
      </c>
      <c r="G73" s="77" t="e">
        <f t="shared" si="5"/>
        <v>#DIV/0!</v>
      </c>
      <c r="H73" s="103" t="e">
        <f t="shared" si="6"/>
        <v>#DIV/0!</v>
      </c>
      <c r="I73" s="39">
        <v>1</v>
      </c>
      <c r="J73" s="104" t="e">
        <f t="shared" si="7"/>
        <v>#DIV/0!</v>
      </c>
      <c r="L73" s="1"/>
      <c r="M73" s="1"/>
      <c r="N73" s="1"/>
      <c r="O73" s="86"/>
    </row>
    <row r="74" spans="1:28" x14ac:dyDescent="0.25">
      <c r="A74" s="3"/>
      <c r="B74" s="4"/>
      <c r="C74" s="81"/>
      <c r="D74" s="84"/>
      <c r="E74" s="84"/>
      <c r="F74" s="76" t="e">
        <f t="shared" si="4"/>
        <v>#DIV/0!</v>
      </c>
      <c r="G74" s="77" t="e">
        <f t="shared" si="5"/>
        <v>#DIV/0!</v>
      </c>
      <c r="H74" s="103" t="e">
        <f t="shared" si="6"/>
        <v>#DIV/0!</v>
      </c>
      <c r="I74" s="39">
        <v>1</v>
      </c>
      <c r="J74" s="104" t="e">
        <f t="shared" si="7"/>
        <v>#DIV/0!</v>
      </c>
      <c r="L74" s="105"/>
      <c r="M74" s="106"/>
      <c r="N74" s="1"/>
      <c r="O74" s="86"/>
    </row>
    <row r="75" spans="1:28" x14ac:dyDescent="0.25">
      <c r="A75" s="3"/>
      <c r="B75" s="4"/>
      <c r="C75" s="81"/>
      <c r="D75" s="84"/>
      <c r="E75" s="84"/>
      <c r="F75" s="76" t="e">
        <f t="shared" si="4"/>
        <v>#DIV/0!</v>
      </c>
      <c r="G75" s="77" t="e">
        <f t="shared" si="5"/>
        <v>#DIV/0!</v>
      </c>
      <c r="H75" s="103" t="e">
        <f t="shared" si="6"/>
        <v>#DIV/0!</v>
      </c>
      <c r="I75" s="39">
        <v>1</v>
      </c>
      <c r="J75" s="104" t="e">
        <f t="shared" si="7"/>
        <v>#DIV/0!</v>
      </c>
      <c r="L75" s="1"/>
      <c r="M75" s="1"/>
      <c r="N75" s="1"/>
      <c r="O75" s="86"/>
    </row>
    <row r="76" spans="1:28" x14ac:dyDescent="0.25">
      <c r="A76" s="3"/>
      <c r="B76" s="4"/>
      <c r="C76" s="81"/>
      <c r="D76" s="84"/>
      <c r="E76" s="84"/>
      <c r="F76" s="76" t="e">
        <f t="shared" si="4"/>
        <v>#DIV/0!</v>
      </c>
      <c r="G76" s="77" t="e">
        <f t="shared" si="5"/>
        <v>#DIV/0!</v>
      </c>
      <c r="H76" s="103" t="e">
        <f t="shared" si="6"/>
        <v>#DIV/0!</v>
      </c>
      <c r="I76" s="39">
        <v>1</v>
      </c>
      <c r="J76" s="104" t="e">
        <f t="shared" si="7"/>
        <v>#DIV/0!</v>
      </c>
      <c r="M76" s="1"/>
      <c r="N76" s="1"/>
      <c r="O76" s="86"/>
    </row>
    <row r="77" spans="1:28" x14ac:dyDescent="0.25">
      <c r="A77" s="3"/>
      <c r="B77" s="4"/>
      <c r="C77" s="81"/>
      <c r="D77" s="84"/>
      <c r="E77" s="84"/>
      <c r="F77" s="76" t="e">
        <f t="shared" si="4"/>
        <v>#DIV/0!</v>
      </c>
      <c r="G77" s="77" t="e">
        <f>ABS((STDEV(D77:E77)/AVERAGE(D77:E77))*100)</f>
        <v>#DIV/0!</v>
      </c>
      <c r="H77" s="103" t="e">
        <f t="shared" si="6"/>
        <v>#DIV/0!</v>
      </c>
      <c r="I77" s="39">
        <v>1</v>
      </c>
      <c r="J77" s="104" t="e">
        <f t="shared" si="7"/>
        <v>#DIV/0!</v>
      </c>
      <c r="L77" s="1"/>
      <c r="M77" s="1"/>
      <c r="N77" s="107"/>
      <c r="O77" s="86"/>
    </row>
    <row r="78" spans="1:28" x14ac:dyDescent="0.25">
      <c r="A78" s="3"/>
      <c r="B78" s="4"/>
      <c r="C78" s="81"/>
      <c r="D78" s="84"/>
      <c r="E78" s="84"/>
      <c r="F78" s="76" t="e">
        <f t="shared" si="4"/>
        <v>#DIV/0!</v>
      </c>
      <c r="G78" s="77" t="e">
        <f t="shared" ref="G78:G83" si="8">ABS((STDEV(D78:E78)/AVERAGE(D78:E78))*100)</f>
        <v>#DIV/0!</v>
      </c>
      <c r="H78" s="103" t="e">
        <f t="shared" si="6"/>
        <v>#DIV/0!</v>
      </c>
      <c r="I78" s="39">
        <v>1</v>
      </c>
      <c r="J78" s="104" t="e">
        <f t="shared" si="7"/>
        <v>#DIV/0!</v>
      </c>
      <c r="L78" s="1"/>
      <c r="M78" s="1"/>
      <c r="N78" s="1"/>
      <c r="O78" s="86"/>
    </row>
    <row r="79" spans="1:28" x14ac:dyDescent="0.25">
      <c r="A79" s="3"/>
      <c r="B79" s="4"/>
      <c r="C79" s="81"/>
      <c r="D79" s="84"/>
      <c r="E79" s="84"/>
      <c r="F79" s="76" t="e">
        <f t="shared" si="4"/>
        <v>#DIV/0!</v>
      </c>
      <c r="G79" s="77" t="e">
        <f t="shared" si="8"/>
        <v>#DIV/0!</v>
      </c>
      <c r="H79" s="103" t="e">
        <f t="shared" si="6"/>
        <v>#DIV/0!</v>
      </c>
      <c r="I79" s="39">
        <v>1</v>
      </c>
      <c r="J79" s="104" t="e">
        <f t="shared" si="7"/>
        <v>#DIV/0!</v>
      </c>
      <c r="L79" s="108"/>
      <c r="M79" s="1"/>
      <c r="N79" s="1"/>
      <c r="O79" s="86"/>
    </row>
    <row r="80" spans="1:28" x14ac:dyDescent="0.25">
      <c r="A80" s="3"/>
      <c r="B80" s="4"/>
      <c r="C80" s="81"/>
      <c r="D80" s="84"/>
      <c r="E80" s="84"/>
      <c r="F80" s="76" t="e">
        <f t="shared" si="4"/>
        <v>#DIV/0!</v>
      </c>
      <c r="G80" s="77" t="e">
        <f t="shared" si="8"/>
        <v>#DIV/0!</v>
      </c>
      <c r="H80" s="103" t="e">
        <f t="shared" si="6"/>
        <v>#DIV/0!</v>
      </c>
      <c r="I80" s="39">
        <v>1</v>
      </c>
      <c r="J80" s="104" t="e">
        <f t="shared" si="7"/>
        <v>#DIV/0!</v>
      </c>
      <c r="L80" s="1"/>
      <c r="M80" s="1"/>
      <c r="N80" s="1"/>
      <c r="O80" s="86"/>
    </row>
    <row r="81" spans="1:15" x14ac:dyDescent="0.25">
      <c r="A81" s="3"/>
      <c r="B81" s="4"/>
      <c r="C81" s="81"/>
      <c r="D81" s="75"/>
      <c r="E81" s="75"/>
      <c r="F81" s="76" t="e">
        <f t="shared" si="4"/>
        <v>#DIV/0!</v>
      </c>
      <c r="G81" s="77" t="e">
        <f t="shared" si="8"/>
        <v>#DIV/0!</v>
      </c>
      <c r="H81" s="103" t="e">
        <f t="shared" si="6"/>
        <v>#DIV/0!</v>
      </c>
      <c r="I81" s="39">
        <v>1</v>
      </c>
      <c r="J81" s="104" t="e">
        <f t="shared" si="7"/>
        <v>#DIV/0!</v>
      </c>
      <c r="L81" s="1"/>
      <c r="M81" s="1"/>
      <c r="N81" s="1"/>
      <c r="O81" s="86"/>
    </row>
    <row r="82" spans="1:15" x14ac:dyDescent="0.25">
      <c r="A82" s="3"/>
      <c r="B82" s="4"/>
      <c r="C82" s="81"/>
      <c r="D82" s="84"/>
      <c r="E82" s="84"/>
      <c r="F82" s="76" t="e">
        <f t="shared" si="4"/>
        <v>#DIV/0!</v>
      </c>
      <c r="G82" s="77" t="e">
        <f t="shared" si="8"/>
        <v>#DIV/0!</v>
      </c>
      <c r="H82" s="103" t="e">
        <f t="shared" si="6"/>
        <v>#DIV/0!</v>
      </c>
      <c r="I82" s="39">
        <v>1</v>
      </c>
      <c r="J82" s="104" t="e">
        <f t="shared" si="7"/>
        <v>#DIV/0!</v>
      </c>
      <c r="L82" s="1"/>
      <c r="M82" s="1"/>
      <c r="N82" s="1"/>
      <c r="O82" s="86"/>
    </row>
    <row r="83" spans="1:15" x14ac:dyDescent="0.25">
      <c r="A83" s="3"/>
      <c r="B83" s="4"/>
      <c r="C83" s="81"/>
      <c r="D83" s="84"/>
      <c r="E83" s="84"/>
      <c r="F83" s="76" t="e">
        <f t="shared" si="4"/>
        <v>#DIV/0!</v>
      </c>
      <c r="G83" s="77" t="e">
        <f t="shared" si="8"/>
        <v>#DIV/0!</v>
      </c>
      <c r="H83" s="103" t="e">
        <f t="shared" si="6"/>
        <v>#DIV/0!</v>
      </c>
      <c r="I83" s="39">
        <v>1</v>
      </c>
      <c r="J83" s="104" t="e">
        <f t="shared" si="7"/>
        <v>#DIV/0!</v>
      </c>
      <c r="L83" s="1"/>
      <c r="M83" s="1"/>
      <c r="N83" s="1"/>
      <c r="O83" s="86"/>
    </row>
    <row r="84" spans="1:15" x14ac:dyDescent="0.25">
      <c r="A84" s="3"/>
      <c r="B84" s="4"/>
      <c r="C84" s="81"/>
      <c r="D84" s="84"/>
      <c r="E84" s="84"/>
      <c r="F84" s="76" t="e">
        <f t="shared" si="4"/>
        <v>#DIV/0!</v>
      </c>
      <c r="G84" s="77" t="e">
        <f>ABS((STDEV(D84:E84)/AVERAGE(D84:E84))*100)</f>
        <v>#DIV/0!</v>
      </c>
      <c r="H84" s="103" t="e">
        <f t="shared" si="6"/>
        <v>#DIV/0!</v>
      </c>
      <c r="I84" s="39">
        <v>1</v>
      </c>
      <c r="J84" s="104" t="e">
        <f t="shared" si="7"/>
        <v>#DIV/0!</v>
      </c>
      <c r="L84" s="1"/>
      <c r="M84" s="1"/>
      <c r="N84" s="1"/>
      <c r="O84" s="86"/>
    </row>
    <row r="85" spans="1:15" x14ac:dyDescent="0.25">
      <c r="A85" s="3"/>
      <c r="B85" s="4"/>
      <c r="C85" s="81"/>
      <c r="D85" s="75"/>
      <c r="E85" s="75"/>
      <c r="F85" s="76" t="e">
        <f t="shared" si="4"/>
        <v>#DIV/0!</v>
      </c>
      <c r="G85" s="77" t="e">
        <f t="shared" ref="G85:G86" si="9">ABS((STDEV(D85:E85)/AVERAGE(D85:E85))*100)</f>
        <v>#DIV/0!</v>
      </c>
      <c r="H85" s="103" t="e">
        <f t="shared" si="6"/>
        <v>#DIV/0!</v>
      </c>
      <c r="I85" s="39">
        <v>1</v>
      </c>
      <c r="J85" s="104" t="e">
        <f t="shared" si="7"/>
        <v>#DIV/0!</v>
      </c>
      <c r="O85" s="86"/>
    </row>
    <row r="86" spans="1:15" x14ac:dyDescent="0.25">
      <c r="A86" s="3"/>
      <c r="B86" s="4"/>
      <c r="C86" s="81"/>
      <c r="D86" s="84"/>
      <c r="E86" s="84"/>
      <c r="F86" s="76" t="e">
        <f t="shared" si="4"/>
        <v>#DIV/0!</v>
      </c>
      <c r="G86" s="77" t="e">
        <f t="shared" si="9"/>
        <v>#DIV/0!</v>
      </c>
      <c r="H86" s="103" t="e">
        <f t="shared" si="6"/>
        <v>#DIV/0!</v>
      </c>
      <c r="I86" s="39">
        <v>1</v>
      </c>
      <c r="J86" s="104" t="e">
        <f t="shared" si="7"/>
        <v>#DIV/0!</v>
      </c>
      <c r="O86" s="5"/>
    </row>
    <row r="87" spans="1:15" x14ac:dyDescent="0.25">
      <c r="A87" s="3"/>
      <c r="B87" s="4"/>
      <c r="C87" s="81"/>
      <c r="D87" s="84"/>
      <c r="E87" s="84"/>
      <c r="F87" s="76" t="e">
        <f>AVERAGE(D87:E87)-(AVERAGE(E$24:F$24))</f>
        <v>#DIV/0!</v>
      </c>
      <c r="G87" s="77" t="e">
        <f>ABS((STDEV(D87:E87)/AVERAGE(D87:E87))*100)</f>
        <v>#DIV/0!</v>
      </c>
      <c r="H87" s="103" t="e">
        <f t="shared" si="6"/>
        <v>#DIV/0!</v>
      </c>
      <c r="I87" s="39">
        <v>1</v>
      </c>
      <c r="J87" s="104" t="e">
        <f>IF(F87&lt;$G$25, "&lt; LoQ",IF(F87&gt;$G$28,"&gt; ULoQ",H87*I87))</f>
        <v>#DIV/0!</v>
      </c>
      <c r="O87" s="5"/>
    </row>
    <row r="88" spans="1:15" ht="15.75" thickBot="1" x14ac:dyDescent="0.3">
      <c r="A88" s="3"/>
      <c r="B88" s="4"/>
      <c r="C88" s="88"/>
      <c r="D88" s="109"/>
      <c r="E88" s="109"/>
      <c r="F88" s="90" t="e">
        <f t="shared" si="0"/>
        <v>#DIV/0!</v>
      </c>
      <c r="G88" s="91" t="e">
        <f>ABS((STDEV(D88:E88)/AVERAGE(D88:E88))*100)</f>
        <v>#DIV/0!</v>
      </c>
      <c r="H88" s="110" t="e">
        <f t="shared" si="2"/>
        <v>#DIV/0!</v>
      </c>
      <c r="I88" s="48">
        <v>1</v>
      </c>
      <c r="J88" s="111" t="e">
        <f t="shared" si="3"/>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row r="351" spans="1:15" x14ac:dyDescent="0.25">
      <c r="A351" s="3"/>
      <c r="B351" s="3"/>
      <c r="C351" s="3"/>
      <c r="D351" s="3"/>
      <c r="E351" s="3"/>
      <c r="F351" s="3"/>
      <c r="G351" s="3"/>
      <c r="H351" s="3"/>
      <c r="I351" s="3"/>
      <c r="J351" s="3"/>
      <c r="K351" s="3"/>
      <c r="L351" s="3"/>
      <c r="M351" s="3"/>
      <c r="N351" s="3"/>
      <c r="O351" s="3"/>
    </row>
    <row r="352" spans="1:15" x14ac:dyDescent="0.25">
      <c r="A352" s="3"/>
      <c r="B352" s="3"/>
      <c r="C352" s="3"/>
      <c r="D352" s="3"/>
      <c r="E352" s="3"/>
      <c r="F352" s="3"/>
      <c r="G352" s="3"/>
      <c r="H352" s="3"/>
      <c r="I352" s="3"/>
      <c r="J352" s="3"/>
      <c r="K352" s="3"/>
      <c r="L352" s="3"/>
      <c r="M352" s="3"/>
      <c r="N352" s="3"/>
      <c r="O352" s="3"/>
    </row>
    <row r="353" spans="1:15" x14ac:dyDescent="0.25">
      <c r="A353" s="3"/>
      <c r="B353" s="3"/>
      <c r="C353" s="3"/>
      <c r="D353" s="3"/>
      <c r="E353" s="3"/>
      <c r="F353" s="3"/>
      <c r="G353" s="3"/>
      <c r="H353" s="3"/>
      <c r="I353" s="3"/>
      <c r="J353" s="3"/>
      <c r="K353" s="3"/>
      <c r="L353" s="3"/>
      <c r="M353" s="3"/>
      <c r="N353" s="3"/>
      <c r="O353" s="3"/>
    </row>
    <row r="354" spans="1:15" x14ac:dyDescent="0.25">
      <c r="A354" s="3"/>
      <c r="B354" s="3"/>
      <c r="C354" s="3"/>
      <c r="D354" s="3"/>
      <c r="E354" s="3"/>
      <c r="F354" s="3"/>
      <c r="G354" s="3"/>
      <c r="H354" s="3"/>
      <c r="I354" s="3"/>
      <c r="J354" s="3"/>
      <c r="K354" s="3"/>
      <c r="L354" s="3"/>
      <c r="M354" s="3"/>
      <c r="N354" s="3"/>
      <c r="O354" s="3"/>
    </row>
    <row r="355" spans="1:15" x14ac:dyDescent="0.25">
      <c r="A355" s="3"/>
      <c r="B355" s="3"/>
      <c r="C355" s="3"/>
      <c r="D355" s="3"/>
      <c r="E355" s="3"/>
      <c r="F355" s="3"/>
      <c r="G355" s="3"/>
      <c r="H355" s="3"/>
      <c r="I355" s="3"/>
      <c r="J355" s="3"/>
      <c r="K355" s="3"/>
      <c r="L355" s="3"/>
      <c r="M355" s="3"/>
      <c r="N355" s="3"/>
      <c r="O355" s="3"/>
    </row>
    <row r="356" spans="1:15" x14ac:dyDescent="0.25">
      <c r="A356" s="3"/>
      <c r="B356" s="3"/>
      <c r="C356" s="3"/>
      <c r="D356" s="3"/>
      <c r="E356" s="3"/>
      <c r="F356" s="3"/>
      <c r="G356" s="3"/>
      <c r="H356" s="3"/>
      <c r="I356" s="3"/>
      <c r="J356" s="3"/>
      <c r="K356" s="3"/>
      <c r="L356" s="3"/>
      <c r="M356" s="3"/>
      <c r="N356" s="3"/>
      <c r="O356" s="3"/>
    </row>
    <row r="357" spans="1:15" x14ac:dyDescent="0.25">
      <c r="A357" s="3"/>
      <c r="B357" s="3"/>
      <c r="C357" s="3"/>
      <c r="D357" s="3"/>
      <c r="E357" s="3"/>
      <c r="F357" s="3"/>
      <c r="G357" s="3"/>
      <c r="H357" s="3"/>
      <c r="I357" s="3"/>
      <c r="J357" s="3"/>
      <c r="K357" s="3"/>
      <c r="L357" s="3"/>
      <c r="M357" s="3"/>
      <c r="N357" s="3"/>
      <c r="O357" s="3"/>
    </row>
    <row r="358" spans="1:15" x14ac:dyDescent="0.25">
      <c r="A358" s="3"/>
      <c r="B358" s="3"/>
      <c r="C358" s="3"/>
      <c r="D358" s="3"/>
      <c r="E358" s="3"/>
      <c r="F358" s="3"/>
      <c r="G358" s="3"/>
      <c r="H358" s="3"/>
      <c r="I358" s="3"/>
      <c r="J358" s="3"/>
      <c r="K358" s="3"/>
      <c r="L358" s="3"/>
      <c r="M358" s="3"/>
      <c r="N358" s="3"/>
      <c r="O358" s="3"/>
    </row>
    <row r="359" spans="1:15" x14ac:dyDescent="0.25">
      <c r="A359" s="3"/>
      <c r="B359" s="3"/>
      <c r="C359" s="3"/>
      <c r="D359" s="3"/>
      <c r="E359" s="3"/>
      <c r="F359" s="3"/>
      <c r="G359" s="3"/>
      <c r="H359" s="3"/>
      <c r="I359" s="3"/>
      <c r="J359" s="3"/>
      <c r="K359" s="3"/>
      <c r="L359" s="3"/>
      <c r="M359" s="3"/>
      <c r="N359" s="3"/>
      <c r="O359" s="3"/>
    </row>
    <row r="360" spans="1:15" x14ac:dyDescent="0.25">
      <c r="A360" s="3"/>
      <c r="B360" s="3"/>
      <c r="C360" s="3"/>
      <c r="D360" s="3"/>
      <c r="E360" s="3"/>
      <c r="F360" s="3"/>
      <c r="G360" s="3"/>
      <c r="H360" s="3"/>
      <c r="I360" s="3"/>
      <c r="J360" s="3"/>
      <c r="K360" s="3"/>
      <c r="L360" s="3"/>
      <c r="M360" s="3"/>
      <c r="N360" s="3"/>
      <c r="O360" s="3"/>
    </row>
    <row r="361" spans="1:15" x14ac:dyDescent="0.25">
      <c r="A361" s="3"/>
      <c r="B361" s="3"/>
      <c r="C361" s="3"/>
      <c r="D361" s="3"/>
      <c r="E361" s="3"/>
      <c r="F361" s="3"/>
      <c r="G361" s="3"/>
      <c r="H361" s="3"/>
      <c r="I361" s="3"/>
      <c r="J361" s="3"/>
      <c r="K361" s="3"/>
      <c r="L361" s="3"/>
      <c r="M361" s="3"/>
      <c r="N361" s="3"/>
      <c r="O361" s="3"/>
    </row>
    <row r="362" spans="1:15" x14ac:dyDescent="0.25">
      <c r="A362" s="3"/>
      <c r="B362" s="3"/>
      <c r="C362" s="3"/>
      <c r="D362" s="3"/>
      <c r="E362" s="3"/>
      <c r="F362" s="3"/>
      <c r="G362" s="3"/>
      <c r="H362" s="3"/>
      <c r="I362" s="3"/>
      <c r="J362" s="3"/>
      <c r="K362" s="3"/>
      <c r="L362" s="3"/>
      <c r="M362" s="3"/>
      <c r="N362" s="3"/>
      <c r="O362" s="3"/>
    </row>
    <row r="363" spans="1:15" x14ac:dyDescent="0.25">
      <c r="A363" s="3"/>
      <c r="B363" s="3"/>
      <c r="C363" s="3"/>
      <c r="D363" s="3"/>
      <c r="E363" s="3"/>
      <c r="F363" s="3"/>
      <c r="G363" s="3"/>
      <c r="H363" s="3"/>
      <c r="I363" s="3"/>
      <c r="J363" s="3"/>
      <c r="K363" s="3"/>
      <c r="L363" s="3"/>
      <c r="M363" s="3"/>
      <c r="N363" s="3"/>
      <c r="O363" s="3"/>
    </row>
    <row r="364" spans="1:15" x14ac:dyDescent="0.25">
      <c r="A364" s="3"/>
      <c r="B364" s="3"/>
      <c r="C364" s="3"/>
      <c r="D364" s="3"/>
      <c r="E364" s="3"/>
      <c r="F364" s="3"/>
      <c r="G364" s="3"/>
      <c r="H364" s="3"/>
      <c r="I364" s="3"/>
      <c r="J364" s="3"/>
      <c r="K364" s="3"/>
      <c r="L364" s="3"/>
      <c r="M364" s="3"/>
      <c r="N364" s="3"/>
      <c r="O364" s="3"/>
    </row>
    <row r="365" spans="1:15" x14ac:dyDescent="0.25">
      <c r="A365" s="3"/>
      <c r="B365" s="3"/>
      <c r="C365" s="3"/>
      <c r="D365" s="3"/>
      <c r="E365" s="3"/>
      <c r="F365" s="3"/>
      <c r="G365" s="3"/>
      <c r="H365" s="3"/>
      <c r="I365" s="3"/>
      <c r="J365" s="3"/>
      <c r="K365" s="3"/>
      <c r="L365" s="3"/>
      <c r="M365" s="3"/>
      <c r="N365" s="3"/>
      <c r="O365" s="3"/>
    </row>
    <row r="366" spans="1:15" x14ac:dyDescent="0.25">
      <c r="A366" s="3"/>
      <c r="B366" s="3"/>
      <c r="C366" s="3"/>
      <c r="D366" s="3"/>
      <c r="E366" s="3"/>
      <c r="F366" s="3"/>
      <c r="G366" s="3"/>
      <c r="H366" s="3"/>
      <c r="I366" s="3"/>
      <c r="J366" s="3"/>
      <c r="K366" s="3"/>
      <c r="L366" s="3"/>
      <c r="M366" s="3"/>
      <c r="N366" s="3"/>
      <c r="O366" s="3"/>
    </row>
  </sheetData>
  <sheetProtection algorithmName="SHA-512" hashValue="9CH0ZtKWX9TLpF6wF32HeT5Uu31LgOw5iAbQlXC7cQQvAOJrRC1gmffuS1lSF2JHLfFuiu33QZTyztAydyPi9g==" saltValue="bEGcLaywHJ1m9Qh0LD+VPQ==" spinCount="100000" sheet="1" objects="1" scenarios="1"/>
  <mergeCells count="22">
    <mergeCell ref="C7:M7"/>
    <mergeCell ref="A1:P1"/>
    <mergeCell ref="B2:O2"/>
    <mergeCell ref="C4:I4"/>
    <mergeCell ref="C5:O5"/>
    <mergeCell ref="C6:O6"/>
    <mergeCell ref="C8:O8"/>
    <mergeCell ref="C13:E13"/>
    <mergeCell ref="G13:J13"/>
    <mergeCell ref="D14:E14"/>
    <mergeCell ref="G14:H14"/>
    <mergeCell ref="I14:J14"/>
    <mergeCell ref="C44:G44"/>
    <mergeCell ref="H44:J44"/>
    <mergeCell ref="L45:N45"/>
    <mergeCell ref="L46:L48"/>
    <mergeCell ref="D15:E15"/>
    <mergeCell ref="C16:C20"/>
    <mergeCell ref="D16:E20"/>
    <mergeCell ref="C22:J22"/>
    <mergeCell ref="L23:N23"/>
    <mergeCell ref="H33:I33"/>
  </mergeCells>
  <conditionalFormatting sqref="F46:F88">
    <cfRule type="cellIs" dxfId="111" priority="1" stopIfTrue="1" operator="lessThan">
      <formula>$G$25</formula>
    </cfRule>
    <cfRule type="cellIs" dxfId="110" priority="2" stopIfTrue="1" operator="between">
      <formula>$G$25</formula>
      <formula>$G$28</formula>
    </cfRule>
    <cfRule type="cellIs" dxfId="109" priority="3" stopIfTrue="1" operator="greaterThan">
      <formula>$G$28</formula>
    </cfRule>
  </conditionalFormatting>
  <conditionalFormatting sqref="H24:H28 G46:G88">
    <cfRule type="cellIs" dxfId="108" priority="9" stopIfTrue="1" operator="equal">
      <formula>20</formula>
    </cfRule>
    <cfRule type="cellIs" dxfId="107" priority="10" stopIfTrue="1" operator="lessThan">
      <formula>20</formula>
    </cfRule>
    <cfRule type="cellIs" dxfId="106" priority="11" stopIfTrue="1" operator="greaterThan">
      <formula>20</formula>
    </cfRule>
  </conditionalFormatting>
  <conditionalFormatting sqref="J25:J28">
    <cfRule type="cellIs" dxfId="105" priority="4" stopIfTrue="1" operator="equal">
      <formula>35</formula>
    </cfRule>
    <cfRule type="cellIs" dxfId="104" priority="5" stopIfTrue="1" operator="lessThan">
      <formula>35</formula>
    </cfRule>
    <cfRule type="cellIs" dxfId="103" priority="6" stopIfTrue="1" operator="greaterThan">
      <formula>35</formula>
    </cfRule>
  </conditionalFormatting>
  <conditionalFormatting sqref="J46:J88">
    <cfRule type="cellIs" dxfId="102" priority="12" stopIfTrue="1" operator="between">
      <formula>#REF!</formula>
      <formula>#REF!</formula>
    </cfRule>
    <cfRule type="cellIs" dxfId="101" priority="13" stopIfTrue="1" operator="lessThan">
      <formula>#REF!</formula>
    </cfRule>
    <cfRule type="cellIs" dxfId="100" priority="14" stopIfTrue="1" operator="greaterThan">
      <formula>#REF!</formula>
    </cfRule>
  </conditionalFormatting>
  <conditionalFormatting sqref="N24:N28">
    <cfRule type="cellIs" dxfId="99" priority="7" stopIfTrue="1" operator="equal">
      <formula>"Incorrect"</formula>
    </cfRule>
    <cfRule type="cellIs" dxfId="98"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A23D2-2AB0-4BC5-AA85-B9B75B773E65}">
  <dimension ref="A1:CV366"/>
  <sheetViews>
    <sheetView zoomScaleNormal="100" workbookViewId="0">
      <selection activeCell="R91" sqref="R91"/>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2"/>
      <c r="B1" s="162"/>
      <c r="C1" s="162"/>
      <c r="D1" s="162"/>
      <c r="E1" s="162"/>
      <c r="F1" s="162"/>
      <c r="G1" s="162"/>
      <c r="H1" s="162"/>
      <c r="I1" s="162"/>
      <c r="J1" s="162"/>
      <c r="K1" s="162"/>
      <c r="L1" s="162"/>
      <c r="M1" s="162"/>
      <c r="N1" s="162"/>
      <c r="O1" s="162"/>
      <c r="P1" s="162"/>
    </row>
    <row r="2" spans="1:100" ht="21.75" thickBot="1" x14ac:dyDescent="0.4">
      <c r="A2" s="3"/>
      <c r="B2" s="129" t="s">
        <v>79</v>
      </c>
      <c r="C2" s="130"/>
      <c r="D2" s="130"/>
      <c r="E2" s="130"/>
      <c r="F2" s="130"/>
      <c r="G2" s="130"/>
      <c r="H2" s="130"/>
      <c r="I2" s="130"/>
      <c r="J2" s="130"/>
      <c r="K2" s="130"/>
      <c r="L2" s="130"/>
      <c r="M2" s="130"/>
      <c r="N2" s="130"/>
      <c r="O2" s="130"/>
    </row>
    <row r="3" spans="1:100" x14ac:dyDescent="0.25">
      <c r="A3" s="3"/>
      <c r="B3" s="4"/>
      <c r="C3" s="2" t="s">
        <v>1</v>
      </c>
      <c r="O3" s="5"/>
    </row>
    <row r="4" spans="1:100" ht="18" x14ac:dyDescent="0.35">
      <c r="A4" s="3"/>
      <c r="B4" s="4"/>
      <c r="C4" s="157" t="s">
        <v>52</v>
      </c>
      <c r="D4" s="157"/>
      <c r="E4" s="157"/>
      <c r="F4" s="157"/>
      <c r="G4" s="157"/>
      <c r="H4" s="157"/>
      <c r="I4" s="157"/>
      <c r="O4" s="5"/>
    </row>
    <row r="5" spans="1:100" ht="31.5" customHeight="1" x14ac:dyDescent="0.25">
      <c r="A5" s="3"/>
      <c r="B5" s="4"/>
      <c r="C5" s="155" t="s">
        <v>3</v>
      </c>
      <c r="D5" s="155"/>
      <c r="E5" s="155"/>
      <c r="F5" s="155"/>
      <c r="G5" s="155"/>
      <c r="H5" s="155"/>
      <c r="I5" s="155"/>
      <c r="J5" s="155"/>
      <c r="K5" s="155"/>
      <c r="L5" s="155"/>
      <c r="M5" s="155"/>
      <c r="N5" s="155"/>
      <c r="O5" s="156"/>
    </row>
    <row r="6" spans="1:100" ht="46.5" customHeight="1" x14ac:dyDescent="0.25">
      <c r="A6" s="3"/>
      <c r="B6" s="4"/>
      <c r="C6" s="155" t="s">
        <v>111</v>
      </c>
      <c r="D6" s="155"/>
      <c r="E6" s="155"/>
      <c r="F6" s="155"/>
      <c r="G6" s="155"/>
      <c r="H6" s="155"/>
      <c r="I6" s="155"/>
      <c r="J6" s="155"/>
      <c r="K6" s="155"/>
      <c r="L6" s="155"/>
      <c r="M6" s="155"/>
      <c r="N6" s="155"/>
      <c r="O6" s="156"/>
    </row>
    <row r="7" spans="1:100" x14ac:dyDescent="0.25">
      <c r="A7" s="3"/>
      <c r="B7" s="4"/>
      <c r="C7" s="157" t="s">
        <v>53</v>
      </c>
      <c r="D7" s="157"/>
      <c r="E7" s="157"/>
      <c r="F7" s="157"/>
      <c r="G7" s="157"/>
      <c r="H7" s="157"/>
      <c r="I7" s="157"/>
      <c r="J7" s="157"/>
      <c r="K7" s="157"/>
      <c r="L7" s="157"/>
      <c r="M7" s="157"/>
      <c r="O7" s="5"/>
    </row>
    <row r="8" spans="1:100" x14ac:dyDescent="0.25">
      <c r="A8" s="3"/>
      <c r="B8" s="4"/>
      <c r="C8" s="157" t="s">
        <v>4</v>
      </c>
      <c r="D8" s="157"/>
      <c r="E8" s="157"/>
      <c r="F8" s="157"/>
      <c r="G8" s="157"/>
      <c r="H8" s="157"/>
      <c r="I8" s="157"/>
      <c r="J8" s="157"/>
      <c r="K8" s="157"/>
      <c r="L8" s="157"/>
      <c r="M8" s="157"/>
      <c r="N8" s="157"/>
      <c r="O8" s="161"/>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104</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58" t="s">
        <v>5</v>
      </c>
      <c r="D13" s="159"/>
      <c r="E13" s="160"/>
      <c r="G13" s="129" t="s">
        <v>6</v>
      </c>
      <c r="H13" s="130"/>
      <c r="I13" s="130"/>
      <c r="J13" s="131"/>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40"/>
      <c r="E14" s="141"/>
      <c r="G14" s="142" t="s">
        <v>8</v>
      </c>
      <c r="H14" s="134"/>
      <c r="I14" s="143"/>
      <c r="J14" s="144"/>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5"/>
      <c r="E15" s="146"/>
      <c r="G15" s="14" t="s">
        <v>10</v>
      </c>
      <c r="H15" s="15" t="s">
        <v>65</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7" t="s">
        <v>14</v>
      </c>
      <c r="D16" s="149"/>
      <c r="E16" s="150"/>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7"/>
      <c r="D17" s="151"/>
      <c r="E17" s="152"/>
      <c r="G17" s="18" t="s">
        <v>16</v>
      </c>
      <c r="H17" s="22">
        <v>2</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7"/>
      <c r="D18" s="151"/>
      <c r="E18" s="152"/>
      <c r="G18" s="18" t="s">
        <v>17</v>
      </c>
      <c r="H18" s="22">
        <v>10</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7"/>
      <c r="D19" s="151"/>
      <c r="E19" s="152"/>
      <c r="G19" s="18" t="s">
        <v>18</v>
      </c>
      <c r="H19" s="22">
        <v>25</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8"/>
      <c r="D20" s="153"/>
      <c r="E20" s="154"/>
      <c r="G20" s="24" t="s">
        <v>19</v>
      </c>
      <c r="H20" s="25">
        <v>50</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9" t="s">
        <v>20</v>
      </c>
      <c r="D22" s="130"/>
      <c r="E22" s="130"/>
      <c r="F22" s="130"/>
      <c r="G22" s="130"/>
      <c r="H22" s="130"/>
      <c r="I22" s="130"/>
      <c r="J22" s="131"/>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65</v>
      </c>
      <c r="E23" s="17" t="s">
        <v>21</v>
      </c>
      <c r="F23" s="17" t="s">
        <v>22</v>
      </c>
      <c r="G23" s="27" t="s">
        <v>23</v>
      </c>
      <c r="H23" s="17" t="s">
        <v>24</v>
      </c>
      <c r="I23" s="17" t="s">
        <v>13</v>
      </c>
      <c r="J23" s="15" t="s">
        <v>25</v>
      </c>
      <c r="L23" s="132" t="s">
        <v>26</v>
      </c>
      <c r="M23" s="133"/>
      <c r="N23" s="134"/>
      <c r="O23" s="5"/>
    </row>
    <row r="24" spans="1:100" x14ac:dyDescent="0.25">
      <c r="A24" s="3"/>
      <c r="B24" s="4"/>
      <c r="C24" s="28" t="s">
        <v>15</v>
      </c>
      <c r="D24" s="96">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42">
        <v>2</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42">
        <v>10</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42">
        <v>25</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51">
        <v>50</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35" t="s">
        <v>32</v>
      </c>
      <c r="I33" s="136"/>
      <c r="J33" s="1"/>
      <c r="K33" s="56"/>
      <c r="N33" s="10"/>
      <c r="O33" s="59"/>
      <c r="P33" s="60"/>
      <c r="Q33" s="61"/>
      <c r="R33" s="37"/>
      <c r="S33" s="37"/>
      <c r="T33" s="37"/>
      <c r="U33" s="37"/>
      <c r="V33" s="37"/>
      <c r="W33" s="37"/>
      <c r="X33" s="37"/>
    </row>
    <row r="34" spans="1:28" x14ac:dyDescent="0.25">
      <c r="A34" s="3"/>
      <c r="B34" s="4"/>
      <c r="H34" s="44" t="s">
        <v>33</v>
      </c>
      <c r="I34" s="99" t="e">
        <f>INDEX(LINEST($G$25:$G$28,($D$25:$D$28)^{0,1,2},,TRUE),1,1)</f>
        <v>#VALUE!</v>
      </c>
      <c r="J34" s="1"/>
      <c r="L34" s="100"/>
      <c r="O34" s="5"/>
      <c r="S34" s="37"/>
      <c r="T34" s="37"/>
    </row>
    <row r="35" spans="1:28" x14ac:dyDescent="0.25">
      <c r="A35" s="3"/>
      <c r="B35" s="4"/>
      <c r="H35" s="44" t="s">
        <v>34</v>
      </c>
      <c r="I35" s="101" t="e">
        <f>INDEX(LINEST($G$25:$G$28,($D$25:$D$28)^{0,1,2},,TRUE),1,2)</f>
        <v>#VALUE!</v>
      </c>
      <c r="L35" s="100"/>
      <c r="O35" s="5"/>
    </row>
    <row r="36" spans="1:28" ht="15.75" thickBot="1" x14ac:dyDescent="0.3">
      <c r="A36" s="3"/>
      <c r="B36" s="4"/>
      <c r="D36" s="56"/>
      <c r="E36" s="64"/>
      <c r="F36" s="1"/>
      <c r="H36" s="53" t="s">
        <v>35</v>
      </c>
      <c r="I36" s="102" t="e">
        <f>INDEX(LINEST($G$25:$G$28,($D$25:$D$28)^{0,1,2},,TRUE),1,4)</f>
        <v>#VALUE!</v>
      </c>
      <c r="J36" s="56"/>
      <c r="L36" s="100"/>
      <c r="O36" s="5"/>
    </row>
    <row r="37" spans="1:28" ht="18" thickBot="1" x14ac:dyDescent="0.3">
      <c r="A37" s="3"/>
      <c r="B37" s="4"/>
      <c r="D37" s="56"/>
      <c r="E37" s="64"/>
      <c r="F37" s="1"/>
      <c r="H37" s="53" t="s">
        <v>57</v>
      </c>
      <c r="I37" s="102" t="e">
        <f>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9" t="s">
        <v>37</v>
      </c>
      <c r="D44" s="130"/>
      <c r="E44" s="130"/>
      <c r="F44" s="130"/>
      <c r="G44" s="131"/>
      <c r="H44" s="129" t="s">
        <v>38</v>
      </c>
      <c r="I44" s="130"/>
      <c r="J44" s="131"/>
      <c r="K44" s="56"/>
      <c r="O44" s="5"/>
    </row>
    <row r="45" spans="1:28" ht="45.75" thickBot="1" x14ac:dyDescent="0.3">
      <c r="A45" s="3"/>
      <c r="B45" s="4"/>
      <c r="C45" s="68" t="s">
        <v>39</v>
      </c>
      <c r="D45" s="69" t="s">
        <v>21</v>
      </c>
      <c r="E45" s="69" t="s">
        <v>22</v>
      </c>
      <c r="F45" s="69" t="s">
        <v>12</v>
      </c>
      <c r="G45" s="70" t="s">
        <v>24</v>
      </c>
      <c r="H45" s="71" t="s">
        <v>40</v>
      </c>
      <c r="I45" s="72" t="s">
        <v>41</v>
      </c>
      <c r="J45" s="73" t="s">
        <v>42</v>
      </c>
      <c r="L45" s="137" t="s">
        <v>43</v>
      </c>
      <c r="M45" s="138"/>
      <c r="N45" s="139"/>
      <c r="O45" s="5"/>
    </row>
    <row r="46" spans="1:28" x14ac:dyDescent="0.25">
      <c r="A46" s="3"/>
      <c r="B46" s="4"/>
      <c r="C46" s="74"/>
      <c r="D46" s="84"/>
      <c r="E46" s="84"/>
      <c r="F46" s="76" t="e">
        <f t="shared" ref="F46:F88" si="0">AVERAGE(D46:E46)-(AVERAGE(E$24:F$24))</f>
        <v>#DIV/0!</v>
      </c>
      <c r="G46" s="77" t="e">
        <f>ABS((STDEV(D46:E46)/AVERAGE(D46:E46))*100)</f>
        <v>#DIV/0!</v>
      </c>
      <c r="H46" s="103" t="e">
        <f>IF(F46&lt;$G$25, "&lt; LoQ",IF(F46&gt;$G$28,"&gt; ULoQ",((-$I$35+SQRT(POWER($I$35,2)-4*$I$34*($I$36-F46)))/(2*$I$34))))</f>
        <v>#DIV/0!</v>
      </c>
      <c r="I46" s="78">
        <v>1</v>
      </c>
      <c r="J46" s="104" t="e">
        <f>IF(F46&lt;$G$25, "&lt; LoQ",IF(F46&gt;$G$28,"&gt; ULoQ",H46*I46))</f>
        <v>#DIV/0!</v>
      </c>
      <c r="L46" s="126" t="s">
        <v>60</v>
      </c>
      <c r="M46" s="79" t="s">
        <v>45</v>
      </c>
      <c r="N46" s="80" t="s">
        <v>46</v>
      </c>
      <c r="O46" s="5"/>
    </row>
    <row r="47" spans="1:28" x14ac:dyDescent="0.25">
      <c r="A47" s="3"/>
      <c r="B47" s="4"/>
      <c r="C47" s="81"/>
      <c r="D47" s="84"/>
      <c r="E47" s="84"/>
      <c r="F47" s="76" t="e">
        <f t="shared" si="0"/>
        <v>#DIV/0!</v>
      </c>
      <c r="G47" s="77" t="e">
        <f t="shared" ref="G47:G68" si="1">ABS((STDEV(D47:E47)/AVERAGE(D47:E47))*100)</f>
        <v>#DIV/0!</v>
      </c>
      <c r="H47" s="103" t="e">
        <f t="shared" ref="H47:H88" si="2">IF(F47&lt;$G$25, "&lt; LoQ",IF(F47&gt;$G$28,"&gt; ULoQ",((-$I$35+SQRT(POWER($I$35,2)-4*$I$34*($I$36-F47)))/(2*$I$34))))</f>
        <v>#DIV/0!</v>
      </c>
      <c r="I47" s="39">
        <v>1</v>
      </c>
      <c r="J47" s="104" t="e">
        <f t="shared" ref="J47:J68" si="3">IF(F47&lt;$G$25, "&lt; LoQ",IF(F47&gt;$G$28,"&gt; ULoQ",H47*I47))</f>
        <v>#DIV/0!</v>
      </c>
      <c r="L47" s="127"/>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28"/>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IF(F49&lt;$G$25, "&lt; LoQ",IF(F49&gt;$G$28,"&gt; ULoQ",H49*I49))</f>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 t="shared" si="2"/>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 t="shared" si="3"/>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 t="shared" si="1"/>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1"/>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1"/>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1"/>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 t="shared" si="3"/>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1"/>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1"/>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si="0"/>
        <v>#DIV/0!</v>
      </c>
      <c r="G68" s="77" t="e">
        <f t="shared" si="1"/>
        <v>#DIV/0!</v>
      </c>
      <c r="H68" s="103" t="e">
        <f t="shared" si="2"/>
        <v>#DIV/0!</v>
      </c>
      <c r="I68" s="39">
        <v>1</v>
      </c>
      <c r="J68" s="104" t="e">
        <f t="shared" si="3"/>
        <v>#DIV/0!</v>
      </c>
      <c r="O68" s="5"/>
      <c r="Q68" s="87"/>
      <c r="R68" s="37"/>
      <c r="S68" s="37"/>
      <c r="T68" s="37"/>
      <c r="U68" s="37"/>
      <c r="V68" s="37"/>
      <c r="W68" s="37"/>
      <c r="X68" s="37"/>
      <c r="Y68" s="37"/>
      <c r="Z68" s="37"/>
      <c r="AA68" s="37"/>
    </row>
    <row r="69" spans="1:28" x14ac:dyDescent="0.25">
      <c r="A69" s="3"/>
      <c r="B69" s="4"/>
      <c r="C69" s="81"/>
      <c r="D69" s="84"/>
      <c r="E69" s="84"/>
      <c r="F69" s="76" t="e">
        <f t="shared" ref="F69:F87" si="4">AVERAGE(D69:E69)-(AVERAGE(E$24:F$24))</f>
        <v>#DIV/0!</v>
      </c>
      <c r="G69" s="77" t="e">
        <f t="shared" ref="G69:G87" si="5">ABS((STDEV(D69:E69)/AVERAGE(D69:E69))*100)</f>
        <v>#DIV/0!</v>
      </c>
      <c r="H69" s="103" t="e">
        <f t="shared" ref="H69:H86" si="6">IF(F69&lt;$G$25, "&lt; LoQ",IF(F69&gt;$G$28,"&gt; ULoQ",((-$I$35+SQRT(POWER($I$35,2)-4*$I$34*($I$36-F69)))/(2*$I$34))))</f>
        <v>#DIV/0!</v>
      </c>
      <c r="I69" s="39">
        <v>1</v>
      </c>
      <c r="J69" s="104" t="e">
        <f t="shared" ref="J69:J86" si="7">IF(F69&lt;$G$25, "&lt; LoQ",IF(F69&gt;$G$28,"&gt; ULoQ",H69*I69))</f>
        <v>#DIV/0!</v>
      </c>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 t="shared" si="7"/>
        <v>#DIV/0!</v>
      </c>
      <c r="L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si="7"/>
        <v>#DIV/0!</v>
      </c>
      <c r="L72" s="1"/>
      <c r="M72" s="1"/>
      <c r="N72" s="1"/>
      <c r="O72" s="5"/>
    </row>
    <row r="73" spans="1:28" x14ac:dyDescent="0.25">
      <c r="A73" s="3"/>
      <c r="B73" s="4"/>
      <c r="C73" s="81"/>
      <c r="D73" s="84"/>
      <c r="E73" s="84"/>
      <c r="F73" s="76" t="e">
        <f t="shared" si="4"/>
        <v>#DIV/0!</v>
      </c>
      <c r="G73" s="77" t="e">
        <f t="shared" si="5"/>
        <v>#DIV/0!</v>
      </c>
      <c r="H73" s="103" t="e">
        <f t="shared" si="6"/>
        <v>#DIV/0!</v>
      </c>
      <c r="I73" s="39">
        <v>1</v>
      </c>
      <c r="J73" s="104" t="e">
        <f t="shared" si="7"/>
        <v>#DIV/0!</v>
      </c>
      <c r="L73" s="1"/>
      <c r="M73" s="1"/>
      <c r="N73" s="1"/>
      <c r="O73" s="86"/>
    </row>
    <row r="74" spans="1:28" x14ac:dyDescent="0.25">
      <c r="A74" s="3"/>
      <c r="B74" s="4"/>
      <c r="C74" s="81"/>
      <c r="D74" s="84"/>
      <c r="E74" s="84"/>
      <c r="F74" s="76" t="e">
        <f t="shared" si="4"/>
        <v>#DIV/0!</v>
      </c>
      <c r="G74" s="77" t="e">
        <f t="shared" si="5"/>
        <v>#DIV/0!</v>
      </c>
      <c r="H74" s="103" t="e">
        <f t="shared" si="6"/>
        <v>#DIV/0!</v>
      </c>
      <c r="I74" s="39">
        <v>1</v>
      </c>
      <c r="J74" s="104" t="e">
        <f t="shared" si="7"/>
        <v>#DIV/0!</v>
      </c>
      <c r="L74" s="105"/>
      <c r="M74" s="106"/>
      <c r="N74" s="1"/>
      <c r="O74" s="86"/>
    </row>
    <row r="75" spans="1:28" x14ac:dyDescent="0.25">
      <c r="A75" s="3"/>
      <c r="B75" s="4"/>
      <c r="C75" s="81"/>
      <c r="D75" s="84"/>
      <c r="E75" s="84"/>
      <c r="F75" s="76" t="e">
        <f t="shared" si="4"/>
        <v>#DIV/0!</v>
      </c>
      <c r="G75" s="77" t="e">
        <f t="shared" si="5"/>
        <v>#DIV/0!</v>
      </c>
      <c r="H75" s="103" t="e">
        <f t="shared" si="6"/>
        <v>#DIV/0!</v>
      </c>
      <c r="I75" s="39">
        <v>1</v>
      </c>
      <c r="J75" s="104" t="e">
        <f t="shared" si="7"/>
        <v>#DIV/0!</v>
      </c>
      <c r="L75" s="1"/>
      <c r="M75" s="1"/>
      <c r="N75" s="1"/>
      <c r="O75" s="86"/>
    </row>
    <row r="76" spans="1:28" x14ac:dyDescent="0.25">
      <c r="A76" s="3"/>
      <c r="B76" s="4"/>
      <c r="C76" s="81"/>
      <c r="D76" s="84"/>
      <c r="E76" s="84"/>
      <c r="F76" s="76" t="e">
        <f t="shared" si="4"/>
        <v>#DIV/0!</v>
      </c>
      <c r="G76" s="77" t="e">
        <f t="shared" si="5"/>
        <v>#DIV/0!</v>
      </c>
      <c r="H76" s="103" t="e">
        <f t="shared" si="6"/>
        <v>#DIV/0!</v>
      </c>
      <c r="I76" s="39">
        <v>1</v>
      </c>
      <c r="J76" s="104" t="e">
        <f t="shared" si="7"/>
        <v>#DIV/0!</v>
      </c>
      <c r="M76" s="1"/>
      <c r="N76" s="1"/>
      <c r="O76" s="86"/>
    </row>
    <row r="77" spans="1:28" x14ac:dyDescent="0.25">
      <c r="A77" s="3"/>
      <c r="B77" s="4"/>
      <c r="C77" s="81"/>
      <c r="D77" s="84"/>
      <c r="E77" s="84"/>
      <c r="F77" s="76" t="e">
        <f t="shared" si="4"/>
        <v>#DIV/0!</v>
      </c>
      <c r="G77" s="77" t="e">
        <f t="shared" si="5"/>
        <v>#DIV/0!</v>
      </c>
      <c r="H77" s="103" t="e">
        <f t="shared" si="6"/>
        <v>#DIV/0!</v>
      </c>
      <c r="I77" s="39">
        <v>1</v>
      </c>
      <c r="J77" s="104" t="e">
        <f t="shared" si="7"/>
        <v>#DIV/0!</v>
      </c>
      <c r="L77" s="1"/>
      <c r="M77" s="1"/>
      <c r="N77" s="107"/>
      <c r="O77" s="86"/>
    </row>
    <row r="78" spans="1:28" x14ac:dyDescent="0.25">
      <c r="A78" s="3"/>
      <c r="B78" s="4"/>
      <c r="C78" s="81"/>
      <c r="D78" s="84"/>
      <c r="E78" s="84"/>
      <c r="F78" s="76" t="e">
        <f t="shared" si="4"/>
        <v>#DIV/0!</v>
      </c>
      <c r="G78" s="77" t="e">
        <f t="shared" si="5"/>
        <v>#DIV/0!</v>
      </c>
      <c r="H78" s="103" t="e">
        <f t="shared" si="6"/>
        <v>#DIV/0!</v>
      </c>
      <c r="I78" s="39">
        <v>1</v>
      </c>
      <c r="J78" s="104" t="e">
        <f t="shared" si="7"/>
        <v>#DIV/0!</v>
      </c>
      <c r="L78" s="1"/>
      <c r="M78" s="1"/>
      <c r="N78" s="1"/>
      <c r="O78" s="86"/>
    </row>
    <row r="79" spans="1:28" x14ac:dyDescent="0.25">
      <c r="A79" s="3"/>
      <c r="B79" s="4"/>
      <c r="C79" s="81"/>
      <c r="D79" s="84"/>
      <c r="E79" s="84"/>
      <c r="F79" s="76" t="e">
        <f t="shared" si="4"/>
        <v>#DIV/0!</v>
      </c>
      <c r="G79" s="77" t="e">
        <f t="shared" si="5"/>
        <v>#DIV/0!</v>
      </c>
      <c r="H79" s="103" t="e">
        <f t="shared" si="6"/>
        <v>#DIV/0!</v>
      </c>
      <c r="I79" s="39">
        <v>1</v>
      </c>
      <c r="J79" s="104" t="e">
        <f t="shared" si="7"/>
        <v>#DIV/0!</v>
      </c>
      <c r="L79" s="108"/>
      <c r="M79" s="1"/>
      <c r="N79" s="1"/>
      <c r="O79" s="86"/>
    </row>
    <row r="80" spans="1:28" x14ac:dyDescent="0.25">
      <c r="A80" s="3"/>
      <c r="B80" s="4"/>
      <c r="C80" s="81"/>
      <c r="D80" s="84"/>
      <c r="E80" s="84"/>
      <c r="F80" s="76" t="e">
        <f t="shared" si="4"/>
        <v>#DIV/0!</v>
      </c>
      <c r="G80" s="77" t="e">
        <f t="shared" si="5"/>
        <v>#DIV/0!</v>
      </c>
      <c r="H80" s="103" t="e">
        <f t="shared" si="6"/>
        <v>#DIV/0!</v>
      </c>
      <c r="I80" s="39">
        <v>1</v>
      </c>
      <c r="J80" s="104" t="e">
        <f t="shared" si="7"/>
        <v>#DIV/0!</v>
      </c>
      <c r="L80" s="1"/>
      <c r="M80" s="1"/>
      <c r="N80" s="1"/>
      <c r="O80" s="86"/>
    </row>
    <row r="81" spans="1:15" x14ac:dyDescent="0.25">
      <c r="A81" s="3"/>
      <c r="B81" s="4"/>
      <c r="C81" s="81"/>
      <c r="D81" s="75"/>
      <c r="E81" s="75"/>
      <c r="F81" s="76" t="e">
        <f t="shared" si="4"/>
        <v>#DIV/0!</v>
      </c>
      <c r="G81" s="77" t="e">
        <f t="shared" si="5"/>
        <v>#DIV/0!</v>
      </c>
      <c r="H81" s="103" t="e">
        <f t="shared" si="6"/>
        <v>#DIV/0!</v>
      </c>
      <c r="I81" s="39">
        <v>1</v>
      </c>
      <c r="J81" s="104" t="e">
        <f t="shared" si="7"/>
        <v>#DIV/0!</v>
      </c>
      <c r="L81" s="1"/>
      <c r="M81" s="1"/>
      <c r="N81" s="1"/>
      <c r="O81" s="86"/>
    </row>
    <row r="82" spans="1:15" x14ac:dyDescent="0.25">
      <c r="A82" s="3"/>
      <c r="B82" s="4"/>
      <c r="C82" s="81"/>
      <c r="D82" s="84"/>
      <c r="E82" s="84"/>
      <c r="F82" s="76" t="e">
        <f t="shared" si="4"/>
        <v>#DIV/0!</v>
      </c>
      <c r="G82" s="77" t="e">
        <f t="shared" si="5"/>
        <v>#DIV/0!</v>
      </c>
      <c r="H82" s="103" t="e">
        <f t="shared" si="6"/>
        <v>#DIV/0!</v>
      </c>
      <c r="I82" s="39">
        <v>1</v>
      </c>
      <c r="J82" s="104" t="e">
        <f t="shared" si="7"/>
        <v>#DIV/0!</v>
      </c>
      <c r="L82" s="1"/>
      <c r="M82" s="1"/>
      <c r="N82" s="1"/>
      <c r="O82" s="86"/>
    </row>
    <row r="83" spans="1:15" x14ac:dyDescent="0.25">
      <c r="A83" s="3"/>
      <c r="B83" s="4"/>
      <c r="C83" s="81"/>
      <c r="D83" s="84"/>
      <c r="E83" s="84"/>
      <c r="F83" s="76" t="e">
        <f t="shared" si="4"/>
        <v>#DIV/0!</v>
      </c>
      <c r="G83" s="77" t="e">
        <f t="shared" si="5"/>
        <v>#DIV/0!</v>
      </c>
      <c r="H83" s="103" t="e">
        <f t="shared" si="6"/>
        <v>#DIV/0!</v>
      </c>
      <c r="I83" s="39">
        <v>1</v>
      </c>
      <c r="J83" s="104" t="e">
        <f t="shared" si="7"/>
        <v>#DIV/0!</v>
      </c>
      <c r="L83" s="1"/>
      <c r="M83" s="1"/>
      <c r="N83" s="1"/>
      <c r="O83" s="86"/>
    </row>
    <row r="84" spans="1:15" x14ac:dyDescent="0.25">
      <c r="A84" s="3"/>
      <c r="B84" s="4"/>
      <c r="C84" s="81"/>
      <c r="D84" s="84"/>
      <c r="E84" s="84"/>
      <c r="F84" s="76" t="e">
        <f t="shared" si="4"/>
        <v>#DIV/0!</v>
      </c>
      <c r="G84" s="77" t="e">
        <f t="shared" si="5"/>
        <v>#DIV/0!</v>
      </c>
      <c r="H84" s="103" t="e">
        <f t="shared" si="6"/>
        <v>#DIV/0!</v>
      </c>
      <c r="I84" s="39">
        <v>1</v>
      </c>
      <c r="J84" s="104" t="e">
        <f t="shared" si="7"/>
        <v>#DIV/0!</v>
      </c>
      <c r="L84" s="1"/>
      <c r="M84" s="1"/>
      <c r="N84" s="1"/>
      <c r="O84" s="86"/>
    </row>
    <row r="85" spans="1:15" x14ac:dyDescent="0.25">
      <c r="A85" s="3"/>
      <c r="B85" s="4"/>
      <c r="C85" s="81"/>
      <c r="D85" s="75"/>
      <c r="E85" s="75"/>
      <c r="F85" s="76" t="e">
        <f t="shared" si="4"/>
        <v>#DIV/0!</v>
      </c>
      <c r="G85" s="77" t="e">
        <f t="shared" si="5"/>
        <v>#DIV/0!</v>
      </c>
      <c r="H85" s="103" t="e">
        <f t="shared" si="6"/>
        <v>#DIV/0!</v>
      </c>
      <c r="I85" s="39">
        <v>1</v>
      </c>
      <c r="J85" s="104" t="e">
        <f t="shared" si="7"/>
        <v>#DIV/0!</v>
      </c>
      <c r="O85" s="86"/>
    </row>
    <row r="86" spans="1:15" x14ac:dyDescent="0.25">
      <c r="A86" s="3"/>
      <c r="B86" s="4"/>
      <c r="C86" s="81"/>
      <c r="D86" s="84"/>
      <c r="E86" s="84"/>
      <c r="F86" s="76" t="e">
        <f t="shared" si="4"/>
        <v>#DIV/0!</v>
      </c>
      <c r="G86" s="77" t="e">
        <f t="shared" si="5"/>
        <v>#DIV/0!</v>
      </c>
      <c r="H86" s="103" t="e">
        <f t="shared" si="6"/>
        <v>#DIV/0!</v>
      </c>
      <c r="I86" s="39">
        <v>1</v>
      </c>
      <c r="J86" s="104" t="e">
        <f t="shared" si="7"/>
        <v>#DIV/0!</v>
      </c>
      <c r="O86" s="5"/>
    </row>
    <row r="87" spans="1:15" x14ac:dyDescent="0.25">
      <c r="A87" s="3"/>
      <c r="B87" s="4"/>
      <c r="C87" s="81"/>
      <c r="D87" s="84"/>
      <c r="E87" s="84"/>
      <c r="F87" s="76" t="e">
        <f t="shared" si="4"/>
        <v>#DIV/0!</v>
      </c>
      <c r="G87" s="77" t="e">
        <f t="shared" si="5"/>
        <v>#DIV/0!</v>
      </c>
      <c r="H87" s="103" t="e">
        <f>IF(F87&lt;$G$25, "&lt; LoQ",IF(F87&gt;$G$28,"&gt; ULoQ",((-$I$35+SQRT(POWER($I$35,2)-4*$I$34*($I$36-F87)))/(2*$I$34))))</f>
        <v>#DIV/0!</v>
      </c>
      <c r="I87" s="39">
        <v>1</v>
      </c>
      <c r="J87" s="104" t="e">
        <f>IF(F87&lt;$G$25, "&lt; LoQ",IF(F87&gt;$G$28,"&gt; ULoQ",H87*I87))</f>
        <v>#DIV/0!</v>
      </c>
      <c r="O87" s="5"/>
    </row>
    <row r="88" spans="1:15" ht="15.75" thickBot="1" x14ac:dyDescent="0.3">
      <c r="A88" s="3"/>
      <c r="B88" s="4"/>
      <c r="C88" s="88"/>
      <c r="D88" s="109"/>
      <c r="E88" s="109"/>
      <c r="F88" s="90" t="e">
        <f t="shared" si="0"/>
        <v>#DIV/0!</v>
      </c>
      <c r="G88" s="91" t="e">
        <f>ABS((STDEV(D88:E88)/AVERAGE(D88:E88))*100)</f>
        <v>#DIV/0!</v>
      </c>
      <c r="H88" s="110" t="e">
        <f t="shared" si="2"/>
        <v>#DIV/0!</v>
      </c>
      <c r="I88" s="48">
        <v>1</v>
      </c>
      <c r="J88" s="111" t="e">
        <f>IF(F88&lt;$G$25, "&lt; LoQ",IF(F88&gt;$G$28,"&gt; ULoQ",H88*I88))</f>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row r="351" spans="1:15" x14ac:dyDescent="0.25">
      <c r="A351" s="3"/>
      <c r="B351" s="3"/>
      <c r="C351" s="3"/>
      <c r="D351" s="3"/>
      <c r="E351" s="3"/>
      <c r="F351" s="3"/>
      <c r="G351" s="3"/>
      <c r="H351" s="3"/>
      <c r="I351" s="3"/>
      <c r="J351" s="3"/>
      <c r="K351" s="3"/>
      <c r="L351" s="3"/>
      <c r="M351" s="3"/>
      <c r="N351" s="3"/>
      <c r="O351" s="3"/>
    </row>
    <row r="352" spans="1:15" x14ac:dyDescent="0.25">
      <c r="A352" s="3"/>
      <c r="B352" s="3"/>
      <c r="C352" s="3"/>
      <c r="D352" s="3"/>
      <c r="E352" s="3"/>
      <c r="F352" s="3"/>
      <c r="G352" s="3"/>
      <c r="H352" s="3"/>
      <c r="I352" s="3"/>
      <c r="J352" s="3"/>
      <c r="K352" s="3"/>
      <c r="L352" s="3"/>
      <c r="M352" s="3"/>
      <c r="N352" s="3"/>
      <c r="O352" s="3"/>
    </row>
    <row r="353" spans="1:15" x14ac:dyDescent="0.25">
      <c r="A353" s="3"/>
      <c r="B353" s="3"/>
      <c r="C353" s="3"/>
      <c r="D353" s="3"/>
      <c r="E353" s="3"/>
      <c r="F353" s="3"/>
      <c r="G353" s="3"/>
      <c r="H353" s="3"/>
      <c r="I353" s="3"/>
      <c r="J353" s="3"/>
      <c r="K353" s="3"/>
      <c r="L353" s="3"/>
      <c r="M353" s="3"/>
      <c r="N353" s="3"/>
      <c r="O353" s="3"/>
    </row>
    <row r="354" spans="1:15" x14ac:dyDescent="0.25">
      <c r="A354" s="3"/>
      <c r="B354" s="3"/>
      <c r="C354" s="3"/>
      <c r="D354" s="3"/>
      <c r="E354" s="3"/>
      <c r="F354" s="3"/>
      <c r="G354" s="3"/>
      <c r="H354" s="3"/>
      <c r="I354" s="3"/>
      <c r="J354" s="3"/>
      <c r="K354" s="3"/>
      <c r="L354" s="3"/>
      <c r="M354" s="3"/>
      <c r="N354" s="3"/>
      <c r="O354" s="3"/>
    </row>
    <row r="355" spans="1:15" x14ac:dyDescent="0.25">
      <c r="A355" s="3"/>
      <c r="B355" s="3"/>
      <c r="C355" s="3"/>
      <c r="D355" s="3"/>
      <c r="E355" s="3"/>
      <c r="F355" s="3"/>
      <c r="G355" s="3"/>
      <c r="H355" s="3"/>
      <c r="I355" s="3"/>
      <c r="J355" s="3"/>
      <c r="K355" s="3"/>
      <c r="L355" s="3"/>
      <c r="M355" s="3"/>
      <c r="N355" s="3"/>
      <c r="O355" s="3"/>
    </row>
    <row r="356" spans="1:15" x14ac:dyDescent="0.25">
      <c r="A356" s="3"/>
      <c r="B356" s="3"/>
      <c r="C356" s="3"/>
      <c r="D356" s="3"/>
      <c r="E356" s="3"/>
      <c r="F356" s="3"/>
      <c r="G356" s="3"/>
      <c r="H356" s="3"/>
      <c r="I356" s="3"/>
      <c r="J356" s="3"/>
      <c r="K356" s="3"/>
      <c r="L356" s="3"/>
      <c r="M356" s="3"/>
      <c r="N356" s="3"/>
      <c r="O356" s="3"/>
    </row>
    <row r="357" spans="1:15" x14ac:dyDescent="0.25">
      <c r="A357" s="3"/>
      <c r="B357" s="3"/>
      <c r="C357" s="3"/>
      <c r="D357" s="3"/>
      <c r="E357" s="3"/>
      <c r="F357" s="3"/>
      <c r="G357" s="3"/>
      <c r="H357" s="3"/>
      <c r="I357" s="3"/>
      <c r="J357" s="3"/>
      <c r="K357" s="3"/>
      <c r="L357" s="3"/>
      <c r="M357" s="3"/>
      <c r="N357" s="3"/>
      <c r="O357" s="3"/>
    </row>
    <row r="358" spans="1:15" x14ac:dyDescent="0.25">
      <c r="A358" s="3"/>
      <c r="B358" s="3"/>
      <c r="C358" s="3"/>
      <c r="D358" s="3"/>
      <c r="E358" s="3"/>
      <c r="F358" s="3"/>
      <c r="G358" s="3"/>
      <c r="H358" s="3"/>
      <c r="I358" s="3"/>
      <c r="J358" s="3"/>
      <c r="K358" s="3"/>
      <c r="L358" s="3"/>
      <c r="M358" s="3"/>
      <c r="N358" s="3"/>
      <c r="O358" s="3"/>
    </row>
    <row r="359" spans="1:15" x14ac:dyDescent="0.25">
      <c r="A359" s="3"/>
      <c r="B359" s="3"/>
      <c r="C359" s="3"/>
      <c r="D359" s="3"/>
      <c r="E359" s="3"/>
      <c r="F359" s="3"/>
      <c r="G359" s="3"/>
      <c r="H359" s="3"/>
      <c r="I359" s="3"/>
      <c r="J359" s="3"/>
      <c r="K359" s="3"/>
      <c r="L359" s="3"/>
      <c r="M359" s="3"/>
      <c r="N359" s="3"/>
      <c r="O359" s="3"/>
    </row>
    <row r="360" spans="1:15" x14ac:dyDescent="0.25">
      <c r="A360" s="3"/>
      <c r="B360" s="3"/>
      <c r="C360" s="3"/>
      <c r="D360" s="3"/>
      <c r="E360" s="3"/>
      <c r="F360" s="3"/>
      <c r="G360" s="3"/>
      <c r="H360" s="3"/>
      <c r="I360" s="3"/>
      <c r="J360" s="3"/>
      <c r="K360" s="3"/>
      <c r="L360" s="3"/>
      <c r="M360" s="3"/>
      <c r="N360" s="3"/>
      <c r="O360" s="3"/>
    </row>
    <row r="361" spans="1:15" x14ac:dyDescent="0.25">
      <c r="A361" s="3"/>
      <c r="B361" s="3"/>
      <c r="C361" s="3"/>
      <c r="D361" s="3"/>
      <c r="E361" s="3"/>
      <c r="F361" s="3"/>
      <c r="G361" s="3"/>
      <c r="H361" s="3"/>
      <c r="I361" s="3"/>
      <c r="J361" s="3"/>
      <c r="K361" s="3"/>
      <c r="L361" s="3"/>
      <c r="M361" s="3"/>
      <c r="N361" s="3"/>
      <c r="O361" s="3"/>
    </row>
    <row r="362" spans="1:15" x14ac:dyDescent="0.25">
      <c r="A362" s="3"/>
      <c r="B362" s="3"/>
      <c r="C362" s="3"/>
      <c r="D362" s="3"/>
      <c r="E362" s="3"/>
      <c r="F362" s="3"/>
      <c r="G362" s="3"/>
      <c r="H362" s="3"/>
      <c r="I362" s="3"/>
      <c r="J362" s="3"/>
      <c r="K362" s="3"/>
      <c r="L362" s="3"/>
      <c r="M362" s="3"/>
      <c r="N362" s="3"/>
      <c r="O362" s="3"/>
    </row>
    <row r="363" spans="1:15" x14ac:dyDescent="0.25">
      <c r="A363" s="3"/>
      <c r="B363" s="3"/>
      <c r="C363" s="3"/>
      <c r="D363" s="3"/>
      <c r="E363" s="3"/>
      <c r="F363" s="3"/>
      <c r="G363" s="3"/>
      <c r="H363" s="3"/>
      <c r="I363" s="3"/>
      <c r="J363" s="3"/>
      <c r="K363" s="3"/>
      <c r="L363" s="3"/>
      <c r="M363" s="3"/>
      <c r="N363" s="3"/>
      <c r="O363" s="3"/>
    </row>
    <row r="364" spans="1:15" x14ac:dyDescent="0.25">
      <c r="A364" s="3"/>
      <c r="B364" s="3"/>
      <c r="C364" s="3"/>
      <c r="D364" s="3"/>
      <c r="E364" s="3"/>
      <c r="F364" s="3"/>
      <c r="G364" s="3"/>
      <c r="H364" s="3"/>
      <c r="I364" s="3"/>
      <c r="J364" s="3"/>
      <c r="K364" s="3"/>
      <c r="L364" s="3"/>
      <c r="M364" s="3"/>
      <c r="N364" s="3"/>
      <c r="O364" s="3"/>
    </row>
    <row r="365" spans="1:15" x14ac:dyDescent="0.25">
      <c r="A365" s="3"/>
      <c r="B365" s="3"/>
      <c r="C365" s="3"/>
      <c r="D365" s="3"/>
      <c r="E365" s="3"/>
      <c r="F365" s="3"/>
      <c r="G365" s="3"/>
      <c r="H365" s="3"/>
      <c r="I365" s="3"/>
      <c r="J365" s="3"/>
      <c r="K365" s="3"/>
      <c r="L365" s="3"/>
      <c r="M365" s="3"/>
      <c r="N365" s="3"/>
      <c r="O365" s="3"/>
    </row>
    <row r="366" spans="1:15" x14ac:dyDescent="0.25">
      <c r="A366" s="3"/>
      <c r="B366" s="3"/>
      <c r="C366" s="3"/>
      <c r="D366" s="3"/>
      <c r="E366" s="3"/>
      <c r="F366" s="3"/>
      <c r="G366" s="3"/>
      <c r="H366" s="3"/>
      <c r="I366" s="3"/>
      <c r="J366" s="3"/>
      <c r="K366" s="3"/>
      <c r="L366" s="3"/>
      <c r="M366" s="3"/>
      <c r="N366" s="3"/>
      <c r="O366" s="3"/>
    </row>
  </sheetData>
  <sheetProtection algorithmName="SHA-512" hashValue="pGYS40okjpCHLHTrTuyfd7wk15pPKXxHBUgSU22LLGo9UpGxFeM6gc75s+gueq37Vho5ZPT4B4kQbzut041dJw==" saltValue="FEuQ8GY35zcdDWfdjq0ZtQ==" spinCount="100000" sheet="1" objects="1" scenarios="1"/>
  <mergeCells count="22">
    <mergeCell ref="C7:M7"/>
    <mergeCell ref="A1:P1"/>
    <mergeCell ref="B2:O2"/>
    <mergeCell ref="C4:I4"/>
    <mergeCell ref="C5:O5"/>
    <mergeCell ref="C6:O6"/>
    <mergeCell ref="C8:O8"/>
    <mergeCell ref="C13:E13"/>
    <mergeCell ref="G13:J13"/>
    <mergeCell ref="D14:E14"/>
    <mergeCell ref="G14:H14"/>
    <mergeCell ref="I14:J14"/>
    <mergeCell ref="C44:G44"/>
    <mergeCell ref="H44:J44"/>
    <mergeCell ref="L45:N45"/>
    <mergeCell ref="L46:L48"/>
    <mergeCell ref="D15:E15"/>
    <mergeCell ref="C16:C20"/>
    <mergeCell ref="D16:E20"/>
    <mergeCell ref="C22:J22"/>
    <mergeCell ref="L23:N23"/>
    <mergeCell ref="H33:I33"/>
  </mergeCells>
  <conditionalFormatting sqref="F46:F88">
    <cfRule type="cellIs" dxfId="97" priority="1" stopIfTrue="1" operator="lessThan">
      <formula>$G$25</formula>
    </cfRule>
    <cfRule type="cellIs" dxfId="96" priority="2" stopIfTrue="1" operator="between">
      <formula>$G$25</formula>
      <formula>$G$28</formula>
    </cfRule>
    <cfRule type="cellIs" dxfId="95" priority="3" stopIfTrue="1" operator="greaterThan">
      <formula>$G$28</formula>
    </cfRule>
  </conditionalFormatting>
  <conditionalFormatting sqref="H24:H28 G46:G88">
    <cfRule type="cellIs" dxfId="94" priority="9" stopIfTrue="1" operator="equal">
      <formula>20</formula>
    </cfRule>
    <cfRule type="cellIs" dxfId="93" priority="10" stopIfTrue="1" operator="lessThan">
      <formula>20</formula>
    </cfRule>
    <cfRule type="cellIs" dxfId="92" priority="11" stopIfTrue="1" operator="greaterThan">
      <formula>20</formula>
    </cfRule>
  </conditionalFormatting>
  <conditionalFormatting sqref="J25:J28">
    <cfRule type="cellIs" dxfId="91" priority="4" stopIfTrue="1" operator="equal">
      <formula>35</formula>
    </cfRule>
    <cfRule type="cellIs" dxfId="90" priority="5" stopIfTrue="1" operator="lessThan">
      <formula>35</formula>
    </cfRule>
    <cfRule type="cellIs" dxfId="89" priority="6" stopIfTrue="1" operator="greaterThan">
      <formula>35</formula>
    </cfRule>
  </conditionalFormatting>
  <conditionalFormatting sqref="J46:J88">
    <cfRule type="cellIs" dxfId="88" priority="12" stopIfTrue="1" operator="between">
      <formula>#REF!</formula>
      <formula>#REF!</formula>
    </cfRule>
    <cfRule type="cellIs" dxfId="87" priority="13" stopIfTrue="1" operator="lessThan">
      <formula>#REF!</formula>
    </cfRule>
    <cfRule type="cellIs" dxfId="86" priority="14" stopIfTrue="1" operator="greaterThan">
      <formula>#REF!</formula>
    </cfRule>
  </conditionalFormatting>
  <conditionalFormatting sqref="N24:N28">
    <cfRule type="cellIs" dxfId="85" priority="7" stopIfTrue="1" operator="equal">
      <formula>"Incorrect"</formula>
    </cfRule>
    <cfRule type="cellIs" dxfId="84"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0B68A-FDB8-4368-9C14-42EFBE72485F}">
  <dimension ref="A1:CV366"/>
  <sheetViews>
    <sheetView zoomScaleNormal="100" workbookViewId="0">
      <selection activeCell="R8" sqref="R8"/>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2"/>
      <c r="B1" s="162"/>
      <c r="C1" s="162"/>
      <c r="D1" s="162"/>
      <c r="E1" s="162"/>
      <c r="F1" s="162"/>
      <c r="G1" s="162"/>
      <c r="H1" s="162"/>
      <c r="I1" s="162"/>
      <c r="J1" s="162"/>
      <c r="K1" s="162"/>
      <c r="L1" s="162"/>
      <c r="M1" s="162"/>
      <c r="N1" s="162"/>
      <c r="O1" s="162"/>
      <c r="P1" s="162"/>
    </row>
    <row r="2" spans="1:100" ht="21.75" thickBot="1" x14ac:dyDescent="0.4">
      <c r="A2" s="3"/>
      <c r="B2" s="129" t="s">
        <v>80</v>
      </c>
      <c r="C2" s="130"/>
      <c r="D2" s="130"/>
      <c r="E2" s="130"/>
      <c r="F2" s="130"/>
      <c r="G2" s="130"/>
      <c r="H2" s="130"/>
      <c r="I2" s="130"/>
      <c r="J2" s="130"/>
      <c r="K2" s="130"/>
      <c r="L2" s="130"/>
      <c r="M2" s="130"/>
      <c r="N2" s="130"/>
      <c r="O2" s="130"/>
    </row>
    <row r="3" spans="1:100" x14ac:dyDescent="0.25">
      <c r="A3" s="3"/>
      <c r="B3" s="4"/>
      <c r="C3" s="2" t="s">
        <v>1</v>
      </c>
      <c r="O3" s="5"/>
    </row>
    <row r="4" spans="1:100" ht="18" x14ac:dyDescent="0.35">
      <c r="A4" s="3"/>
      <c r="B4" s="4"/>
      <c r="C4" s="157" t="s">
        <v>52</v>
      </c>
      <c r="D4" s="157"/>
      <c r="E4" s="157"/>
      <c r="F4" s="157"/>
      <c r="G4" s="157"/>
      <c r="H4" s="157"/>
      <c r="I4" s="157"/>
      <c r="O4" s="5"/>
    </row>
    <row r="5" spans="1:100" ht="31.5" customHeight="1" x14ac:dyDescent="0.25">
      <c r="A5" s="3"/>
      <c r="B5" s="4"/>
      <c r="C5" s="155" t="s">
        <v>3</v>
      </c>
      <c r="D5" s="155"/>
      <c r="E5" s="155"/>
      <c r="F5" s="155"/>
      <c r="G5" s="155"/>
      <c r="H5" s="155"/>
      <c r="I5" s="155"/>
      <c r="J5" s="155"/>
      <c r="K5" s="155"/>
      <c r="L5" s="155"/>
      <c r="M5" s="155"/>
      <c r="N5" s="155"/>
      <c r="O5" s="156"/>
    </row>
    <row r="6" spans="1:100" ht="46.5" customHeight="1" x14ac:dyDescent="0.25">
      <c r="A6" s="3"/>
      <c r="B6" s="4"/>
      <c r="C6" s="155" t="s">
        <v>111</v>
      </c>
      <c r="D6" s="155"/>
      <c r="E6" s="155"/>
      <c r="F6" s="155"/>
      <c r="G6" s="155"/>
      <c r="H6" s="155"/>
      <c r="I6" s="155"/>
      <c r="J6" s="155"/>
      <c r="K6" s="155"/>
      <c r="L6" s="155"/>
      <c r="M6" s="155"/>
      <c r="N6" s="155"/>
      <c r="O6" s="156"/>
    </row>
    <row r="7" spans="1:100" x14ac:dyDescent="0.25">
      <c r="A7" s="3"/>
      <c r="B7" s="4"/>
      <c r="C7" s="157" t="s">
        <v>53</v>
      </c>
      <c r="D7" s="157"/>
      <c r="E7" s="157"/>
      <c r="F7" s="157"/>
      <c r="G7" s="157"/>
      <c r="H7" s="157"/>
      <c r="I7" s="157"/>
      <c r="J7" s="157"/>
      <c r="K7" s="157"/>
      <c r="L7" s="157"/>
      <c r="M7" s="157"/>
      <c r="O7" s="5"/>
    </row>
    <row r="8" spans="1:100" x14ac:dyDescent="0.25">
      <c r="A8" s="3"/>
      <c r="B8" s="4"/>
      <c r="C8" s="157" t="s">
        <v>54</v>
      </c>
      <c r="D8" s="157"/>
      <c r="E8" s="157"/>
      <c r="F8" s="157"/>
      <c r="G8" s="157"/>
      <c r="H8" s="157"/>
      <c r="I8" s="157"/>
      <c r="J8" s="157"/>
      <c r="K8" s="157"/>
      <c r="L8" s="157"/>
      <c r="M8" s="157"/>
      <c r="N8" s="157"/>
      <c r="O8" s="161"/>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105</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58" t="s">
        <v>5</v>
      </c>
      <c r="D13" s="159"/>
      <c r="E13" s="160"/>
      <c r="G13" s="129" t="s">
        <v>6</v>
      </c>
      <c r="H13" s="130"/>
      <c r="I13" s="130"/>
      <c r="J13" s="131"/>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40"/>
      <c r="E14" s="141"/>
      <c r="G14" s="142" t="s">
        <v>8</v>
      </c>
      <c r="H14" s="134"/>
      <c r="I14" s="143"/>
      <c r="J14" s="144"/>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5"/>
      <c r="E15" s="146"/>
      <c r="G15" s="14" t="s">
        <v>10</v>
      </c>
      <c r="H15" s="15" t="s">
        <v>81</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7" t="s">
        <v>14</v>
      </c>
      <c r="D16" s="149"/>
      <c r="E16" s="150"/>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7"/>
      <c r="D17" s="151"/>
      <c r="E17" s="152"/>
      <c r="G17" s="18" t="s">
        <v>16</v>
      </c>
      <c r="H17" s="19">
        <v>25</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7"/>
      <c r="D18" s="151"/>
      <c r="E18" s="152"/>
      <c r="G18" s="18" t="s">
        <v>17</v>
      </c>
      <c r="H18" s="19">
        <v>100</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7"/>
      <c r="D19" s="151"/>
      <c r="E19" s="152"/>
      <c r="G19" s="18" t="s">
        <v>18</v>
      </c>
      <c r="H19" s="19">
        <v>250</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8"/>
      <c r="D20" s="153"/>
      <c r="E20" s="154"/>
      <c r="G20" s="24" t="s">
        <v>19</v>
      </c>
      <c r="H20" s="95">
        <v>500</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9" t="s">
        <v>20</v>
      </c>
      <c r="D22" s="130"/>
      <c r="E22" s="130"/>
      <c r="F22" s="130"/>
      <c r="G22" s="130"/>
      <c r="H22" s="130"/>
      <c r="I22" s="130"/>
      <c r="J22" s="131"/>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81</v>
      </c>
      <c r="E23" s="17" t="s">
        <v>21</v>
      </c>
      <c r="F23" s="17" t="s">
        <v>22</v>
      </c>
      <c r="G23" s="27" t="s">
        <v>23</v>
      </c>
      <c r="H23" s="17" t="s">
        <v>24</v>
      </c>
      <c r="I23" s="17" t="s">
        <v>13</v>
      </c>
      <c r="J23" s="15" t="s">
        <v>25</v>
      </c>
      <c r="L23" s="132" t="s">
        <v>26</v>
      </c>
      <c r="M23" s="133"/>
      <c r="N23" s="134"/>
      <c r="O23" s="5"/>
    </row>
    <row r="24" spans="1:100" x14ac:dyDescent="0.25">
      <c r="A24" s="3"/>
      <c r="B24" s="4"/>
      <c r="C24" s="28" t="s">
        <v>15</v>
      </c>
      <c r="D24" s="96">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97">
        <v>25</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97">
        <v>100</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97">
        <v>250</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98">
        <v>500</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35" t="s">
        <v>32</v>
      </c>
      <c r="I33" s="136"/>
      <c r="J33" s="1"/>
      <c r="K33" s="56"/>
      <c r="N33" s="10"/>
      <c r="O33" s="59"/>
      <c r="P33" s="60"/>
      <c r="Q33" s="61"/>
      <c r="R33" s="37"/>
      <c r="S33" s="37"/>
      <c r="T33" s="37"/>
      <c r="U33" s="37"/>
      <c r="V33" s="37"/>
      <c r="W33" s="37"/>
      <c r="X33" s="37"/>
    </row>
    <row r="34" spans="1:28" x14ac:dyDescent="0.25">
      <c r="A34" s="3"/>
      <c r="B34" s="4"/>
      <c r="H34" s="44" t="s">
        <v>33</v>
      </c>
      <c r="I34" s="99" t="e">
        <f>INDEX(LINEST($G$25:$G$28,($D$25:$D$28)^{0,1,2},,TRUE),1,1)</f>
        <v>#VALUE!</v>
      </c>
      <c r="J34" s="1"/>
      <c r="L34" s="100"/>
      <c r="O34" s="5"/>
      <c r="S34" s="37"/>
      <c r="T34" s="37"/>
    </row>
    <row r="35" spans="1:28" x14ac:dyDescent="0.25">
      <c r="A35" s="3"/>
      <c r="B35" s="4"/>
      <c r="H35" s="44" t="s">
        <v>34</v>
      </c>
      <c r="I35" s="101" t="e">
        <f>INDEX(LINEST($G$25:$G$28,($D$25:$D$28)^{0,1,2},,TRUE),1,2)</f>
        <v>#VALUE!</v>
      </c>
      <c r="L35" s="100"/>
      <c r="O35" s="5"/>
    </row>
    <row r="36" spans="1:28" ht="15.75" thickBot="1" x14ac:dyDescent="0.3">
      <c r="A36" s="3"/>
      <c r="B36" s="4"/>
      <c r="D36" s="56"/>
      <c r="E36" s="64"/>
      <c r="F36" s="1"/>
      <c r="H36" s="53" t="s">
        <v>35</v>
      </c>
      <c r="I36" s="102" t="e">
        <f>INDEX(LINEST($G$25:$G$28,($D$25:$D$28)^{0,1,2},,TRUE),1,4)</f>
        <v>#VALUE!</v>
      </c>
      <c r="J36" s="56"/>
      <c r="L36" s="100"/>
      <c r="O36" s="5"/>
    </row>
    <row r="37" spans="1:28" ht="18" thickBot="1" x14ac:dyDescent="0.3">
      <c r="A37" s="3"/>
      <c r="B37" s="4"/>
      <c r="D37" s="56"/>
      <c r="E37" s="64"/>
      <c r="F37" s="1"/>
      <c r="H37" s="53" t="s">
        <v>57</v>
      </c>
      <c r="I37" s="102" t="e">
        <f>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9" t="s">
        <v>37</v>
      </c>
      <c r="D44" s="130"/>
      <c r="E44" s="130"/>
      <c r="F44" s="130"/>
      <c r="G44" s="131"/>
      <c r="H44" s="129" t="s">
        <v>38</v>
      </c>
      <c r="I44" s="130"/>
      <c r="J44" s="131"/>
      <c r="K44" s="56"/>
      <c r="O44" s="5"/>
    </row>
    <row r="45" spans="1:28" ht="45.75" thickBot="1" x14ac:dyDescent="0.3">
      <c r="A45" s="3"/>
      <c r="B45" s="4"/>
      <c r="C45" s="68" t="s">
        <v>39</v>
      </c>
      <c r="D45" s="69" t="s">
        <v>21</v>
      </c>
      <c r="E45" s="69" t="s">
        <v>22</v>
      </c>
      <c r="F45" s="69" t="s">
        <v>12</v>
      </c>
      <c r="G45" s="70" t="s">
        <v>24</v>
      </c>
      <c r="H45" s="71" t="s">
        <v>58</v>
      </c>
      <c r="I45" s="72" t="s">
        <v>41</v>
      </c>
      <c r="J45" s="73" t="s">
        <v>59</v>
      </c>
      <c r="L45" s="137" t="s">
        <v>43</v>
      </c>
      <c r="M45" s="138"/>
      <c r="N45" s="139"/>
      <c r="O45" s="5"/>
    </row>
    <row r="46" spans="1:28" x14ac:dyDescent="0.25">
      <c r="A46" s="3"/>
      <c r="B46" s="4"/>
      <c r="C46" s="74"/>
      <c r="D46" s="84"/>
      <c r="E46" s="84"/>
      <c r="F46" s="76" t="e">
        <f t="shared" ref="F46:F88" si="0">AVERAGE(D46:E46)-(AVERAGE(E$24:F$24))</f>
        <v>#DIV/0!</v>
      </c>
      <c r="G46" s="77" t="e">
        <f>ABS((STDEV(D46:E46)/AVERAGE(D46:E46))*100)</f>
        <v>#DIV/0!</v>
      </c>
      <c r="H46" s="103" t="e">
        <f>IF(F46&lt;$G$25, "&lt; LoQ",IF(F46&gt;$G$28,"&gt; ULoQ",((-$I$35+SQRT(POWER($I$35,2)-4*$I$34*($I$36-F46)))/(2*$I$34))))</f>
        <v>#DIV/0!</v>
      </c>
      <c r="I46" s="78">
        <v>1</v>
      </c>
      <c r="J46" s="104" t="e">
        <f>IF(F46&lt;$G$25, "&lt; LoQ",IF(F46&gt;$G$28,"&gt; ULoQ",H46*I46))</f>
        <v>#DIV/0!</v>
      </c>
      <c r="L46" s="126" t="s">
        <v>60</v>
      </c>
      <c r="M46" s="79" t="s">
        <v>45</v>
      </c>
      <c r="N46" s="80" t="s">
        <v>46</v>
      </c>
      <c r="O46" s="5"/>
    </row>
    <row r="47" spans="1:28" x14ac:dyDescent="0.25">
      <c r="A47" s="3"/>
      <c r="B47" s="4"/>
      <c r="C47" s="81"/>
      <c r="D47" s="84"/>
      <c r="E47" s="84"/>
      <c r="F47" s="76" t="e">
        <f t="shared" si="0"/>
        <v>#DIV/0!</v>
      </c>
      <c r="G47" s="77" t="e">
        <f t="shared" ref="G47:G88" si="1">ABS((STDEV(D47:E47)/AVERAGE(D47:E47))*100)</f>
        <v>#DIV/0!</v>
      </c>
      <c r="H47" s="103" t="e">
        <f t="shared" ref="H47:H88" si="2">IF(F47&lt;$G$25, "&lt; LoQ",IF(F47&gt;$G$28,"&gt; ULoQ",((-$I$35+SQRT(POWER($I$35,2)-4*$I$34*($I$36-F47)))/(2*$I$34))))</f>
        <v>#DIV/0!</v>
      </c>
      <c r="I47" s="39">
        <v>1</v>
      </c>
      <c r="J47" s="104" t="e">
        <f t="shared" ref="J47:J88" si="3">IF(F47&lt;$G$25, "&lt; LoQ",IF(F47&gt;$G$28,"&gt; ULoQ",H47*I47))</f>
        <v>#DIV/0!</v>
      </c>
      <c r="L47" s="127"/>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28"/>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 t="shared" si="3"/>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 t="shared" si="2"/>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 t="shared" si="3"/>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 t="shared" si="1"/>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1"/>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ABS((STDEV(D57:E57)/AVERAGE(D57:E57))*100)</f>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1"/>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 t="shared" si="3"/>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1"/>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1"/>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si="0"/>
        <v>#DIV/0!</v>
      </c>
      <c r="G68" s="77" t="e">
        <f t="shared" si="1"/>
        <v>#DIV/0!</v>
      </c>
      <c r="H68" s="103" t="e">
        <f t="shared" si="2"/>
        <v>#DIV/0!</v>
      </c>
      <c r="I68" s="39">
        <v>1</v>
      </c>
      <c r="J68" s="104" t="e">
        <f t="shared" si="3"/>
        <v>#DIV/0!</v>
      </c>
      <c r="O68" s="5"/>
      <c r="Q68" s="87"/>
      <c r="R68" s="37"/>
      <c r="S68" s="37"/>
      <c r="T68" s="37"/>
      <c r="U68" s="37"/>
      <c r="V68" s="37"/>
      <c r="W68" s="37"/>
      <c r="X68" s="37"/>
      <c r="Y68" s="37"/>
      <c r="Z68" s="37"/>
      <c r="AA68" s="37"/>
    </row>
    <row r="69" spans="1:28" x14ac:dyDescent="0.25">
      <c r="A69" s="3"/>
      <c r="B69" s="4"/>
      <c r="C69" s="81"/>
      <c r="D69" s="84"/>
      <c r="E69" s="84"/>
      <c r="F69" s="76" t="e">
        <f t="shared" ref="F69:F87" si="4">AVERAGE(D69:E69)-(AVERAGE(E$24:F$24))</f>
        <v>#DIV/0!</v>
      </c>
      <c r="G69" s="77" t="e">
        <f t="shared" ref="G69:G75" si="5">ABS((STDEV(D69:E69)/AVERAGE(D69:E69))*100)</f>
        <v>#DIV/0!</v>
      </c>
      <c r="H69" s="103" t="e">
        <f t="shared" ref="H69:H86" si="6">IF(F69&lt;$G$25, "&lt; LoQ",IF(F69&gt;$G$28,"&gt; ULoQ",((-$I$35+SQRT(POWER($I$35,2)-4*$I$34*($I$36-F69)))/(2*$I$34))))</f>
        <v>#DIV/0!</v>
      </c>
      <c r="I69" s="39">
        <v>1</v>
      </c>
      <c r="J69" s="104" t="e">
        <f t="shared" ref="J69:J86" si="7">IF(F69&lt;$G$25, "&lt; LoQ",IF(F69&gt;$G$28,"&gt; ULoQ",H69*I69))</f>
        <v>#DIV/0!</v>
      </c>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 t="shared" si="7"/>
        <v>#DIV/0!</v>
      </c>
      <c r="L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si="7"/>
        <v>#DIV/0!</v>
      </c>
      <c r="L72" s="1"/>
      <c r="M72" s="1"/>
      <c r="N72" s="1"/>
      <c r="O72" s="5"/>
    </row>
    <row r="73" spans="1:28" x14ac:dyDescent="0.25">
      <c r="A73" s="3"/>
      <c r="B73" s="4"/>
      <c r="C73" s="81"/>
      <c r="D73" s="84"/>
      <c r="E73" s="84"/>
      <c r="F73" s="76" t="e">
        <f t="shared" si="4"/>
        <v>#DIV/0!</v>
      </c>
      <c r="G73" s="77" t="e">
        <f t="shared" si="5"/>
        <v>#DIV/0!</v>
      </c>
      <c r="H73" s="103" t="e">
        <f t="shared" si="6"/>
        <v>#DIV/0!</v>
      </c>
      <c r="I73" s="39">
        <v>1</v>
      </c>
      <c r="J73" s="104" t="e">
        <f t="shared" si="7"/>
        <v>#DIV/0!</v>
      </c>
      <c r="L73" s="1"/>
      <c r="M73" s="1"/>
      <c r="N73" s="1"/>
      <c r="O73" s="86"/>
    </row>
    <row r="74" spans="1:28" x14ac:dyDescent="0.25">
      <c r="A74" s="3"/>
      <c r="B74" s="4"/>
      <c r="C74" s="81"/>
      <c r="D74" s="84"/>
      <c r="E74" s="84"/>
      <c r="F74" s="76" t="e">
        <f t="shared" si="4"/>
        <v>#DIV/0!</v>
      </c>
      <c r="G74" s="77" t="e">
        <f t="shared" si="5"/>
        <v>#DIV/0!</v>
      </c>
      <c r="H74" s="103" t="e">
        <f t="shared" si="6"/>
        <v>#DIV/0!</v>
      </c>
      <c r="I74" s="39">
        <v>1</v>
      </c>
      <c r="J74" s="104" t="e">
        <f t="shared" si="7"/>
        <v>#DIV/0!</v>
      </c>
      <c r="L74" s="105"/>
      <c r="M74" s="106"/>
      <c r="N74" s="1"/>
      <c r="O74" s="86"/>
    </row>
    <row r="75" spans="1:28" x14ac:dyDescent="0.25">
      <c r="A75" s="3"/>
      <c r="B75" s="4"/>
      <c r="C75" s="81"/>
      <c r="D75" s="84"/>
      <c r="E75" s="84"/>
      <c r="F75" s="76" t="e">
        <f t="shared" si="4"/>
        <v>#DIV/0!</v>
      </c>
      <c r="G75" s="77" t="e">
        <f t="shared" si="5"/>
        <v>#DIV/0!</v>
      </c>
      <c r="H75" s="103" t="e">
        <f t="shared" si="6"/>
        <v>#DIV/0!</v>
      </c>
      <c r="I75" s="39">
        <v>1</v>
      </c>
      <c r="J75" s="104" t="e">
        <f t="shared" si="7"/>
        <v>#DIV/0!</v>
      </c>
      <c r="L75" s="1"/>
      <c r="M75" s="1"/>
      <c r="N75" s="1"/>
      <c r="O75" s="86"/>
    </row>
    <row r="76" spans="1:28" x14ac:dyDescent="0.25">
      <c r="A76" s="3"/>
      <c r="B76" s="4"/>
      <c r="C76" s="81"/>
      <c r="D76" s="84"/>
      <c r="E76" s="84"/>
      <c r="F76" s="76" t="e">
        <f t="shared" si="4"/>
        <v>#DIV/0!</v>
      </c>
      <c r="G76" s="77" t="e">
        <f>ABS((STDEV(D76:E76)/AVERAGE(D76:E76))*100)</f>
        <v>#DIV/0!</v>
      </c>
      <c r="H76" s="103" t="e">
        <f t="shared" si="6"/>
        <v>#DIV/0!</v>
      </c>
      <c r="I76" s="39">
        <v>1</v>
      </c>
      <c r="J76" s="104" t="e">
        <f t="shared" si="7"/>
        <v>#DIV/0!</v>
      </c>
      <c r="M76" s="1"/>
      <c r="N76" s="1"/>
      <c r="O76" s="86"/>
    </row>
    <row r="77" spans="1:28" x14ac:dyDescent="0.25">
      <c r="A77" s="3"/>
      <c r="B77" s="4"/>
      <c r="C77" s="81"/>
      <c r="D77" s="84"/>
      <c r="E77" s="84"/>
      <c r="F77" s="76" t="e">
        <f t="shared" si="4"/>
        <v>#DIV/0!</v>
      </c>
      <c r="G77" s="77" t="e">
        <f t="shared" ref="G77:G86" si="8">ABS((STDEV(D77:E77)/AVERAGE(D77:E77))*100)</f>
        <v>#DIV/0!</v>
      </c>
      <c r="H77" s="103" t="e">
        <f t="shared" si="6"/>
        <v>#DIV/0!</v>
      </c>
      <c r="I77" s="39">
        <v>1</v>
      </c>
      <c r="J77" s="104" t="e">
        <f t="shared" si="7"/>
        <v>#DIV/0!</v>
      </c>
      <c r="L77" s="1"/>
      <c r="M77" s="1"/>
      <c r="N77" s="107"/>
      <c r="O77" s="86"/>
    </row>
    <row r="78" spans="1:28" x14ac:dyDescent="0.25">
      <c r="A78" s="3"/>
      <c r="B78" s="4"/>
      <c r="C78" s="81"/>
      <c r="D78" s="84"/>
      <c r="E78" s="84"/>
      <c r="F78" s="76" t="e">
        <f t="shared" si="4"/>
        <v>#DIV/0!</v>
      </c>
      <c r="G78" s="77" t="e">
        <f t="shared" si="8"/>
        <v>#DIV/0!</v>
      </c>
      <c r="H78" s="103" t="e">
        <f t="shared" si="6"/>
        <v>#DIV/0!</v>
      </c>
      <c r="I78" s="39">
        <v>1</v>
      </c>
      <c r="J78" s="104" t="e">
        <f t="shared" si="7"/>
        <v>#DIV/0!</v>
      </c>
      <c r="L78" s="1"/>
      <c r="M78" s="1"/>
      <c r="N78" s="1"/>
      <c r="O78" s="86"/>
    </row>
    <row r="79" spans="1:28" x14ac:dyDescent="0.25">
      <c r="A79" s="3"/>
      <c r="B79" s="4"/>
      <c r="C79" s="81"/>
      <c r="D79" s="84"/>
      <c r="E79" s="84"/>
      <c r="F79" s="76" t="e">
        <f t="shared" si="4"/>
        <v>#DIV/0!</v>
      </c>
      <c r="G79" s="77" t="e">
        <f t="shared" si="8"/>
        <v>#DIV/0!</v>
      </c>
      <c r="H79" s="103" t="e">
        <f t="shared" si="6"/>
        <v>#DIV/0!</v>
      </c>
      <c r="I79" s="39">
        <v>1</v>
      </c>
      <c r="J79" s="104" t="e">
        <f t="shared" si="7"/>
        <v>#DIV/0!</v>
      </c>
      <c r="L79" s="108"/>
      <c r="M79" s="1"/>
      <c r="N79" s="1"/>
      <c r="O79" s="86"/>
    </row>
    <row r="80" spans="1:28" x14ac:dyDescent="0.25">
      <c r="A80" s="3"/>
      <c r="B80" s="4"/>
      <c r="C80" s="81"/>
      <c r="D80" s="84"/>
      <c r="E80" s="84"/>
      <c r="F80" s="76" t="e">
        <f t="shared" si="4"/>
        <v>#DIV/0!</v>
      </c>
      <c r="G80" s="77" t="e">
        <f t="shared" si="8"/>
        <v>#DIV/0!</v>
      </c>
      <c r="H80" s="103" t="e">
        <f t="shared" si="6"/>
        <v>#DIV/0!</v>
      </c>
      <c r="I80" s="39">
        <v>1</v>
      </c>
      <c r="J80" s="104" t="e">
        <f t="shared" si="7"/>
        <v>#DIV/0!</v>
      </c>
      <c r="L80" s="1"/>
      <c r="M80" s="1"/>
      <c r="N80" s="1"/>
      <c r="O80" s="86"/>
    </row>
    <row r="81" spans="1:15" x14ac:dyDescent="0.25">
      <c r="A81" s="3"/>
      <c r="B81" s="4"/>
      <c r="C81" s="81"/>
      <c r="D81" s="75"/>
      <c r="E81" s="75"/>
      <c r="F81" s="76" t="e">
        <f t="shared" si="4"/>
        <v>#DIV/0!</v>
      </c>
      <c r="G81" s="77" t="e">
        <f t="shared" si="8"/>
        <v>#DIV/0!</v>
      </c>
      <c r="H81" s="103" t="e">
        <f t="shared" si="6"/>
        <v>#DIV/0!</v>
      </c>
      <c r="I81" s="39">
        <v>1</v>
      </c>
      <c r="J81" s="104" t="e">
        <f t="shared" si="7"/>
        <v>#DIV/0!</v>
      </c>
      <c r="L81" s="1"/>
      <c r="M81" s="1"/>
      <c r="N81" s="1"/>
      <c r="O81" s="86"/>
    </row>
    <row r="82" spans="1:15" x14ac:dyDescent="0.25">
      <c r="A82" s="3"/>
      <c r="B82" s="4"/>
      <c r="C82" s="81"/>
      <c r="D82" s="84"/>
      <c r="E82" s="84"/>
      <c r="F82" s="76" t="e">
        <f t="shared" si="4"/>
        <v>#DIV/0!</v>
      </c>
      <c r="G82" s="77" t="e">
        <f t="shared" si="8"/>
        <v>#DIV/0!</v>
      </c>
      <c r="H82" s="103" t="e">
        <f t="shared" si="6"/>
        <v>#DIV/0!</v>
      </c>
      <c r="I82" s="39">
        <v>1</v>
      </c>
      <c r="J82" s="104" t="e">
        <f t="shared" si="7"/>
        <v>#DIV/0!</v>
      </c>
      <c r="L82" s="1"/>
      <c r="M82" s="1"/>
      <c r="N82" s="1"/>
      <c r="O82" s="86"/>
    </row>
    <row r="83" spans="1:15" x14ac:dyDescent="0.25">
      <c r="A83" s="3"/>
      <c r="B83" s="4"/>
      <c r="C83" s="81"/>
      <c r="D83" s="84"/>
      <c r="E83" s="84"/>
      <c r="F83" s="76" t="e">
        <f t="shared" si="4"/>
        <v>#DIV/0!</v>
      </c>
      <c r="G83" s="77" t="e">
        <f t="shared" si="8"/>
        <v>#DIV/0!</v>
      </c>
      <c r="H83" s="103" t="e">
        <f t="shared" si="6"/>
        <v>#DIV/0!</v>
      </c>
      <c r="I83" s="39">
        <v>1</v>
      </c>
      <c r="J83" s="104" t="e">
        <f t="shared" si="7"/>
        <v>#DIV/0!</v>
      </c>
      <c r="L83" s="1"/>
      <c r="M83" s="1"/>
      <c r="N83" s="1"/>
      <c r="O83" s="86"/>
    </row>
    <row r="84" spans="1:15" x14ac:dyDescent="0.25">
      <c r="A84" s="3"/>
      <c r="B84" s="4"/>
      <c r="C84" s="81"/>
      <c r="D84" s="84"/>
      <c r="E84" s="84"/>
      <c r="F84" s="76" t="e">
        <f t="shared" si="4"/>
        <v>#DIV/0!</v>
      </c>
      <c r="G84" s="77" t="e">
        <f t="shared" si="8"/>
        <v>#DIV/0!</v>
      </c>
      <c r="H84" s="103" t="e">
        <f t="shared" si="6"/>
        <v>#DIV/0!</v>
      </c>
      <c r="I84" s="39">
        <v>1</v>
      </c>
      <c r="J84" s="104" t="e">
        <f t="shared" si="7"/>
        <v>#DIV/0!</v>
      </c>
      <c r="L84" s="1"/>
      <c r="M84" s="1"/>
      <c r="N84" s="1"/>
      <c r="O84" s="86"/>
    </row>
    <row r="85" spans="1:15" x14ac:dyDescent="0.25">
      <c r="A85" s="3"/>
      <c r="B85" s="4"/>
      <c r="C85" s="81"/>
      <c r="D85" s="75"/>
      <c r="E85" s="75"/>
      <c r="F85" s="76" t="e">
        <f t="shared" si="4"/>
        <v>#DIV/0!</v>
      </c>
      <c r="G85" s="77" t="e">
        <f t="shared" si="8"/>
        <v>#DIV/0!</v>
      </c>
      <c r="H85" s="103" t="e">
        <f t="shared" si="6"/>
        <v>#DIV/0!</v>
      </c>
      <c r="I85" s="39">
        <v>1</v>
      </c>
      <c r="J85" s="104" t="e">
        <f t="shared" si="7"/>
        <v>#DIV/0!</v>
      </c>
      <c r="O85" s="86"/>
    </row>
    <row r="86" spans="1:15" x14ac:dyDescent="0.25">
      <c r="A86" s="3"/>
      <c r="B86" s="4"/>
      <c r="C86" s="81"/>
      <c r="D86" s="84"/>
      <c r="E86" s="84"/>
      <c r="F86" s="76" t="e">
        <f t="shared" si="4"/>
        <v>#DIV/0!</v>
      </c>
      <c r="G86" s="77" t="e">
        <f t="shared" si="8"/>
        <v>#DIV/0!</v>
      </c>
      <c r="H86" s="103" t="e">
        <f t="shared" si="6"/>
        <v>#DIV/0!</v>
      </c>
      <c r="I86" s="39">
        <v>1</v>
      </c>
      <c r="J86" s="104" t="e">
        <f t="shared" si="7"/>
        <v>#DIV/0!</v>
      </c>
      <c r="O86" s="5"/>
    </row>
    <row r="87" spans="1:15" x14ac:dyDescent="0.25">
      <c r="A87" s="3"/>
      <c r="B87" s="4"/>
      <c r="C87" s="81"/>
      <c r="D87" s="84"/>
      <c r="E87" s="84"/>
      <c r="F87" s="76" t="e">
        <f t="shared" si="4"/>
        <v>#DIV/0!</v>
      </c>
      <c r="G87" s="77" t="e">
        <f>ABS((STDEV(D87:E87)/AVERAGE(D87:E87))*100)</f>
        <v>#DIV/0!</v>
      </c>
      <c r="H87" s="103" t="e">
        <f>IF(F87&lt;$G$25, "&lt; LoQ",IF(F87&gt;$G$28,"&gt; ULoQ",((-$I$35+SQRT(POWER($I$35,2)-4*$I$34*($I$36-F87)))/(2*$I$34))))</f>
        <v>#DIV/0!</v>
      </c>
      <c r="I87" s="39">
        <v>1</v>
      </c>
      <c r="J87" s="104" t="e">
        <f>IF(F87&lt;$G$25, "&lt; LoQ",IF(F87&gt;$G$28,"&gt; ULoQ",H87*I87))</f>
        <v>#DIV/0!</v>
      </c>
      <c r="O87" s="5"/>
    </row>
    <row r="88" spans="1:15" ht="15.75" thickBot="1" x14ac:dyDescent="0.3">
      <c r="A88" s="3"/>
      <c r="B88" s="4"/>
      <c r="C88" s="88"/>
      <c r="D88" s="109"/>
      <c r="E88" s="109"/>
      <c r="F88" s="90" t="e">
        <f t="shared" si="0"/>
        <v>#DIV/0!</v>
      </c>
      <c r="G88" s="91" t="e">
        <f t="shared" si="1"/>
        <v>#DIV/0!</v>
      </c>
      <c r="H88" s="110" t="e">
        <f t="shared" si="2"/>
        <v>#DIV/0!</v>
      </c>
      <c r="I88" s="48">
        <v>1</v>
      </c>
      <c r="J88" s="111" t="e">
        <f t="shared" si="3"/>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row r="351" spans="1:15" x14ac:dyDescent="0.25">
      <c r="A351" s="3"/>
      <c r="B351" s="3"/>
      <c r="C351" s="3"/>
      <c r="D351" s="3"/>
      <c r="E351" s="3"/>
      <c r="F351" s="3"/>
      <c r="G351" s="3"/>
      <c r="H351" s="3"/>
      <c r="I351" s="3"/>
      <c r="J351" s="3"/>
      <c r="K351" s="3"/>
      <c r="L351" s="3"/>
      <c r="M351" s="3"/>
      <c r="N351" s="3"/>
      <c r="O351" s="3"/>
    </row>
    <row r="352" spans="1:15" x14ac:dyDescent="0.25">
      <c r="A352" s="3"/>
      <c r="B352" s="3"/>
      <c r="C352" s="3"/>
      <c r="D352" s="3"/>
      <c r="E352" s="3"/>
      <c r="F352" s="3"/>
      <c r="G352" s="3"/>
      <c r="H352" s="3"/>
      <c r="I352" s="3"/>
      <c r="J352" s="3"/>
      <c r="K352" s="3"/>
      <c r="L352" s="3"/>
      <c r="M352" s="3"/>
      <c r="N352" s="3"/>
      <c r="O352" s="3"/>
    </row>
    <row r="353" spans="1:15" x14ac:dyDescent="0.25">
      <c r="A353" s="3"/>
      <c r="B353" s="3"/>
      <c r="C353" s="3"/>
      <c r="D353" s="3"/>
      <c r="E353" s="3"/>
      <c r="F353" s="3"/>
      <c r="G353" s="3"/>
      <c r="H353" s="3"/>
      <c r="I353" s="3"/>
      <c r="J353" s="3"/>
      <c r="K353" s="3"/>
      <c r="L353" s="3"/>
      <c r="M353" s="3"/>
      <c r="N353" s="3"/>
      <c r="O353" s="3"/>
    </row>
    <row r="354" spans="1:15" x14ac:dyDescent="0.25">
      <c r="A354" s="3"/>
      <c r="B354" s="3"/>
      <c r="C354" s="3"/>
      <c r="D354" s="3"/>
      <c r="E354" s="3"/>
      <c r="F354" s="3"/>
      <c r="G354" s="3"/>
      <c r="H354" s="3"/>
      <c r="I354" s="3"/>
      <c r="J354" s="3"/>
      <c r="K354" s="3"/>
      <c r="L354" s="3"/>
      <c r="M354" s="3"/>
      <c r="N354" s="3"/>
      <c r="O354" s="3"/>
    </row>
    <row r="355" spans="1:15" x14ac:dyDescent="0.25">
      <c r="A355" s="3"/>
      <c r="B355" s="3"/>
      <c r="C355" s="3"/>
      <c r="D355" s="3"/>
      <c r="E355" s="3"/>
      <c r="F355" s="3"/>
      <c r="G355" s="3"/>
      <c r="H355" s="3"/>
      <c r="I355" s="3"/>
      <c r="J355" s="3"/>
      <c r="K355" s="3"/>
      <c r="L355" s="3"/>
      <c r="M355" s="3"/>
      <c r="N355" s="3"/>
      <c r="O355" s="3"/>
    </row>
    <row r="356" spans="1:15" x14ac:dyDescent="0.25">
      <c r="A356" s="3"/>
      <c r="B356" s="3"/>
      <c r="C356" s="3"/>
      <c r="D356" s="3"/>
      <c r="E356" s="3"/>
      <c r="F356" s="3"/>
      <c r="G356" s="3"/>
      <c r="H356" s="3"/>
      <c r="I356" s="3"/>
      <c r="J356" s="3"/>
      <c r="K356" s="3"/>
      <c r="L356" s="3"/>
      <c r="M356" s="3"/>
      <c r="N356" s="3"/>
      <c r="O356" s="3"/>
    </row>
    <row r="357" spans="1:15" x14ac:dyDescent="0.25">
      <c r="A357" s="3"/>
      <c r="B357" s="3"/>
      <c r="C357" s="3"/>
      <c r="D357" s="3"/>
      <c r="E357" s="3"/>
      <c r="F357" s="3"/>
      <c r="G357" s="3"/>
      <c r="H357" s="3"/>
      <c r="I357" s="3"/>
      <c r="J357" s="3"/>
      <c r="K357" s="3"/>
      <c r="L357" s="3"/>
      <c r="M357" s="3"/>
      <c r="N357" s="3"/>
      <c r="O357" s="3"/>
    </row>
    <row r="358" spans="1:15" x14ac:dyDescent="0.25">
      <c r="A358" s="3"/>
      <c r="B358" s="3"/>
      <c r="C358" s="3"/>
      <c r="D358" s="3"/>
      <c r="E358" s="3"/>
      <c r="F358" s="3"/>
      <c r="G358" s="3"/>
      <c r="H358" s="3"/>
      <c r="I358" s="3"/>
      <c r="J358" s="3"/>
      <c r="K358" s="3"/>
      <c r="L358" s="3"/>
      <c r="M358" s="3"/>
      <c r="N358" s="3"/>
      <c r="O358" s="3"/>
    </row>
    <row r="359" spans="1:15" x14ac:dyDescent="0.25">
      <c r="A359" s="3"/>
      <c r="B359" s="3"/>
      <c r="C359" s="3"/>
      <c r="D359" s="3"/>
      <c r="E359" s="3"/>
      <c r="F359" s="3"/>
      <c r="G359" s="3"/>
      <c r="H359" s="3"/>
      <c r="I359" s="3"/>
      <c r="J359" s="3"/>
      <c r="K359" s="3"/>
      <c r="L359" s="3"/>
      <c r="M359" s="3"/>
      <c r="N359" s="3"/>
      <c r="O359" s="3"/>
    </row>
    <row r="360" spans="1:15" x14ac:dyDescent="0.25">
      <c r="A360" s="3"/>
      <c r="B360" s="3"/>
      <c r="C360" s="3"/>
      <c r="D360" s="3"/>
      <c r="E360" s="3"/>
      <c r="F360" s="3"/>
      <c r="G360" s="3"/>
      <c r="H360" s="3"/>
      <c r="I360" s="3"/>
      <c r="J360" s="3"/>
      <c r="K360" s="3"/>
      <c r="L360" s="3"/>
      <c r="M360" s="3"/>
      <c r="N360" s="3"/>
      <c r="O360" s="3"/>
    </row>
    <row r="361" spans="1:15" x14ac:dyDescent="0.25">
      <c r="A361" s="3"/>
      <c r="B361" s="3"/>
      <c r="C361" s="3"/>
      <c r="D361" s="3"/>
      <c r="E361" s="3"/>
      <c r="F361" s="3"/>
      <c r="G361" s="3"/>
      <c r="H361" s="3"/>
      <c r="I361" s="3"/>
      <c r="J361" s="3"/>
      <c r="K361" s="3"/>
      <c r="L361" s="3"/>
      <c r="M361" s="3"/>
      <c r="N361" s="3"/>
      <c r="O361" s="3"/>
    </row>
    <row r="362" spans="1:15" x14ac:dyDescent="0.25">
      <c r="A362" s="3"/>
      <c r="B362" s="3"/>
      <c r="C362" s="3"/>
      <c r="D362" s="3"/>
      <c r="E362" s="3"/>
      <c r="F362" s="3"/>
      <c r="G362" s="3"/>
      <c r="H362" s="3"/>
      <c r="I362" s="3"/>
      <c r="J362" s="3"/>
      <c r="K362" s="3"/>
      <c r="L362" s="3"/>
      <c r="M362" s="3"/>
      <c r="N362" s="3"/>
      <c r="O362" s="3"/>
    </row>
    <row r="363" spans="1:15" x14ac:dyDescent="0.25">
      <c r="A363" s="3"/>
      <c r="B363" s="3"/>
      <c r="C363" s="3"/>
      <c r="D363" s="3"/>
      <c r="E363" s="3"/>
      <c r="F363" s="3"/>
      <c r="G363" s="3"/>
      <c r="H363" s="3"/>
      <c r="I363" s="3"/>
      <c r="J363" s="3"/>
      <c r="K363" s="3"/>
      <c r="L363" s="3"/>
      <c r="M363" s="3"/>
      <c r="N363" s="3"/>
      <c r="O363" s="3"/>
    </row>
    <row r="364" spans="1:15" x14ac:dyDescent="0.25">
      <c r="A364" s="3"/>
      <c r="B364" s="3"/>
      <c r="C364" s="3"/>
      <c r="D364" s="3"/>
      <c r="E364" s="3"/>
      <c r="F364" s="3"/>
      <c r="G364" s="3"/>
      <c r="H364" s="3"/>
      <c r="I364" s="3"/>
      <c r="J364" s="3"/>
      <c r="K364" s="3"/>
      <c r="L364" s="3"/>
      <c r="M364" s="3"/>
      <c r="N364" s="3"/>
      <c r="O364" s="3"/>
    </row>
    <row r="365" spans="1:15" x14ac:dyDescent="0.25">
      <c r="A365" s="3"/>
      <c r="B365" s="3"/>
      <c r="C365" s="3"/>
      <c r="D365" s="3"/>
      <c r="E365" s="3"/>
      <c r="F365" s="3"/>
      <c r="G365" s="3"/>
      <c r="H365" s="3"/>
      <c r="I365" s="3"/>
      <c r="J365" s="3"/>
      <c r="K365" s="3"/>
      <c r="L365" s="3"/>
      <c r="M365" s="3"/>
      <c r="N365" s="3"/>
      <c r="O365" s="3"/>
    </row>
    <row r="366" spans="1:15" x14ac:dyDescent="0.25">
      <c r="A366" s="3"/>
      <c r="B366" s="3"/>
      <c r="C366" s="3"/>
      <c r="D366" s="3"/>
      <c r="E366" s="3"/>
      <c r="F366" s="3"/>
      <c r="G366" s="3"/>
      <c r="H366" s="3"/>
      <c r="I366" s="3"/>
      <c r="J366" s="3"/>
      <c r="K366" s="3"/>
      <c r="L366" s="3"/>
      <c r="M366" s="3"/>
      <c r="N366" s="3"/>
      <c r="O366" s="3"/>
    </row>
  </sheetData>
  <sheetProtection algorithmName="SHA-512" hashValue="Ys8GhrAHI3rKNRFeRyrETcBq45j8XtXep5+oQV7IuMZOTD+CZiRofnatAQCuBY9jPG6GAxA2U5TsHNKJtvmfcA==" saltValue="9QgVksQjus6+bzM2zkaElw==" spinCount="100000" sheet="1" objects="1" scenarios="1"/>
  <mergeCells count="22">
    <mergeCell ref="C7:M7"/>
    <mergeCell ref="A1:P1"/>
    <mergeCell ref="B2:O2"/>
    <mergeCell ref="C4:I4"/>
    <mergeCell ref="C5:O5"/>
    <mergeCell ref="C6:O6"/>
    <mergeCell ref="C8:O8"/>
    <mergeCell ref="C13:E13"/>
    <mergeCell ref="G13:J13"/>
    <mergeCell ref="D14:E14"/>
    <mergeCell ref="G14:H14"/>
    <mergeCell ref="I14:J14"/>
    <mergeCell ref="C44:G44"/>
    <mergeCell ref="H44:J44"/>
    <mergeCell ref="L45:N45"/>
    <mergeCell ref="L46:L48"/>
    <mergeCell ref="D15:E15"/>
    <mergeCell ref="C16:C20"/>
    <mergeCell ref="D16:E20"/>
    <mergeCell ref="C22:J22"/>
    <mergeCell ref="L23:N23"/>
    <mergeCell ref="H33:I33"/>
  </mergeCells>
  <conditionalFormatting sqref="F46:F88">
    <cfRule type="cellIs" dxfId="83" priority="1" stopIfTrue="1" operator="lessThan">
      <formula>$G$25</formula>
    </cfRule>
    <cfRule type="cellIs" dxfId="82" priority="2" stopIfTrue="1" operator="between">
      <formula>$G$25</formula>
      <formula>$G$28</formula>
    </cfRule>
    <cfRule type="cellIs" dxfId="81" priority="3" stopIfTrue="1" operator="greaterThan">
      <formula>$G$28</formula>
    </cfRule>
  </conditionalFormatting>
  <conditionalFormatting sqref="H24:H28 G46:G88">
    <cfRule type="cellIs" dxfId="80" priority="9" stopIfTrue="1" operator="equal">
      <formula>20</formula>
    </cfRule>
    <cfRule type="cellIs" dxfId="79" priority="10" stopIfTrue="1" operator="lessThan">
      <formula>20</formula>
    </cfRule>
    <cfRule type="cellIs" dxfId="78" priority="11" stopIfTrue="1" operator="greaterThan">
      <formula>20</formula>
    </cfRule>
  </conditionalFormatting>
  <conditionalFormatting sqref="J25:J28">
    <cfRule type="cellIs" dxfId="77" priority="4" stopIfTrue="1" operator="equal">
      <formula>35</formula>
    </cfRule>
    <cfRule type="cellIs" dxfId="76" priority="5" stopIfTrue="1" operator="lessThan">
      <formula>35</formula>
    </cfRule>
    <cfRule type="cellIs" dxfId="75" priority="6" stopIfTrue="1" operator="greaterThan">
      <formula>35</formula>
    </cfRule>
  </conditionalFormatting>
  <conditionalFormatting sqref="J46:J88">
    <cfRule type="cellIs" dxfId="74" priority="12" stopIfTrue="1" operator="between">
      <formula>#REF!</formula>
      <formula>#REF!</formula>
    </cfRule>
    <cfRule type="cellIs" dxfId="73" priority="13" stopIfTrue="1" operator="lessThan">
      <formula>#REF!</formula>
    </cfRule>
    <cfRule type="cellIs" dxfId="72" priority="14" stopIfTrue="1" operator="greaterThan">
      <formula>#REF!</formula>
    </cfRule>
  </conditionalFormatting>
  <conditionalFormatting sqref="N24:N28">
    <cfRule type="cellIs" dxfId="71" priority="7" stopIfTrue="1" operator="equal">
      <formula>"Incorrect"</formula>
    </cfRule>
    <cfRule type="cellIs" dxfId="70"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5AE02-6AA7-4762-BC10-5A7C67F8CC45}">
  <dimension ref="A1:CV366"/>
  <sheetViews>
    <sheetView zoomScaleNormal="100" workbookViewId="0">
      <selection activeCell="S89" sqref="S89"/>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2"/>
      <c r="B1" s="162"/>
      <c r="C1" s="162"/>
      <c r="D1" s="162"/>
      <c r="E1" s="162"/>
      <c r="F1" s="162"/>
      <c r="G1" s="162"/>
      <c r="H1" s="162"/>
      <c r="I1" s="162"/>
      <c r="J1" s="162"/>
      <c r="K1" s="162"/>
      <c r="L1" s="162"/>
      <c r="M1" s="162"/>
      <c r="N1" s="162"/>
      <c r="O1" s="162"/>
      <c r="P1" s="162"/>
    </row>
    <row r="2" spans="1:100" ht="21.75" thickBot="1" x14ac:dyDescent="0.4">
      <c r="A2" s="3"/>
      <c r="B2" s="129" t="s">
        <v>82</v>
      </c>
      <c r="C2" s="130"/>
      <c r="D2" s="130"/>
      <c r="E2" s="130"/>
      <c r="F2" s="130"/>
      <c r="G2" s="130"/>
      <c r="H2" s="130"/>
      <c r="I2" s="130"/>
      <c r="J2" s="130"/>
      <c r="K2" s="130"/>
      <c r="L2" s="130"/>
      <c r="M2" s="130"/>
      <c r="N2" s="130"/>
      <c r="O2" s="130"/>
    </row>
    <row r="3" spans="1:100" x14ac:dyDescent="0.25">
      <c r="A3" s="3"/>
      <c r="B3" s="4"/>
      <c r="C3" s="2" t="s">
        <v>1</v>
      </c>
      <c r="O3" s="5"/>
    </row>
    <row r="4" spans="1:100" ht="18" x14ac:dyDescent="0.35">
      <c r="A4" s="3"/>
      <c r="B4" s="4"/>
      <c r="C4" s="157" t="s">
        <v>52</v>
      </c>
      <c r="D4" s="157"/>
      <c r="E4" s="157"/>
      <c r="F4" s="157"/>
      <c r="G4" s="157"/>
      <c r="H4" s="157"/>
      <c r="I4" s="157"/>
      <c r="O4" s="5"/>
    </row>
    <row r="5" spans="1:100" ht="31.5" customHeight="1" x14ac:dyDescent="0.25">
      <c r="A5" s="3"/>
      <c r="B5" s="4"/>
      <c r="C5" s="155" t="s">
        <v>3</v>
      </c>
      <c r="D5" s="155"/>
      <c r="E5" s="155"/>
      <c r="F5" s="155"/>
      <c r="G5" s="155"/>
      <c r="H5" s="155"/>
      <c r="I5" s="155"/>
      <c r="J5" s="155"/>
      <c r="K5" s="155"/>
      <c r="L5" s="155"/>
      <c r="M5" s="155"/>
      <c r="N5" s="155"/>
      <c r="O5" s="156"/>
    </row>
    <row r="6" spans="1:100" ht="46.5" customHeight="1" x14ac:dyDescent="0.25">
      <c r="A6" s="3"/>
      <c r="B6" s="4"/>
      <c r="C6" s="155" t="s">
        <v>111</v>
      </c>
      <c r="D6" s="155"/>
      <c r="E6" s="155"/>
      <c r="F6" s="155"/>
      <c r="G6" s="155"/>
      <c r="H6" s="155"/>
      <c r="I6" s="155"/>
      <c r="J6" s="155"/>
      <c r="K6" s="155"/>
      <c r="L6" s="155"/>
      <c r="M6" s="155"/>
      <c r="N6" s="155"/>
      <c r="O6" s="156"/>
    </row>
    <row r="7" spans="1:100" x14ac:dyDescent="0.25">
      <c r="A7" s="3"/>
      <c r="B7" s="4"/>
      <c r="C7" s="157" t="s">
        <v>53</v>
      </c>
      <c r="D7" s="157"/>
      <c r="E7" s="157"/>
      <c r="F7" s="157"/>
      <c r="G7" s="157"/>
      <c r="H7" s="157"/>
      <c r="I7" s="157"/>
      <c r="J7" s="157"/>
      <c r="K7" s="157"/>
      <c r="L7" s="157"/>
      <c r="M7" s="157"/>
      <c r="O7" s="5"/>
    </row>
    <row r="8" spans="1:100" x14ac:dyDescent="0.25">
      <c r="A8" s="3"/>
      <c r="B8" s="4"/>
      <c r="C8" s="157" t="s">
        <v>4</v>
      </c>
      <c r="D8" s="157"/>
      <c r="E8" s="157"/>
      <c r="F8" s="157"/>
      <c r="G8" s="157"/>
      <c r="H8" s="157"/>
      <c r="I8" s="157"/>
      <c r="J8" s="157"/>
      <c r="K8" s="157"/>
      <c r="L8" s="157"/>
      <c r="M8" s="157"/>
      <c r="N8" s="157"/>
      <c r="O8" s="161"/>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106</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58" t="s">
        <v>5</v>
      </c>
      <c r="D13" s="159"/>
      <c r="E13" s="160"/>
      <c r="G13" s="129" t="s">
        <v>6</v>
      </c>
      <c r="H13" s="130"/>
      <c r="I13" s="130"/>
      <c r="J13" s="131"/>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40"/>
      <c r="E14" s="141"/>
      <c r="G14" s="142" t="s">
        <v>8</v>
      </c>
      <c r="H14" s="134"/>
      <c r="I14" s="143"/>
      <c r="J14" s="144"/>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5"/>
      <c r="E15" s="146"/>
      <c r="G15" s="14" t="s">
        <v>10</v>
      </c>
      <c r="H15" s="15" t="s">
        <v>65</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7" t="s">
        <v>14</v>
      </c>
      <c r="D16" s="149"/>
      <c r="E16" s="150"/>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7"/>
      <c r="D17" s="151"/>
      <c r="E17" s="152"/>
      <c r="G17" s="18" t="s">
        <v>16</v>
      </c>
      <c r="H17" s="22">
        <v>1</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7"/>
      <c r="D18" s="151"/>
      <c r="E18" s="152"/>
      <c r="G18" s="18" t="s">
        <v>17</v>
      </c>
      <c r="H18" s="22">
        <v>5</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7"/>
      <c r="D19" s="151"/>
      <c r="E19" s="152"/>
      <c r="G19" s="18" t="s">
        <v>18</v>
      </c>
      <c r="H19" s="22">
        <v>15</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8"/>
      <c r="D20" s="153"/>
      <c r="E20" s="154"/>
      <c r="G20" s="24" t="s">
        <v>19</v>
      </c>
      <c r="H20" s="25">
        <v>30</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9" t="s">
        <v>20</v>
      </c>
      <c r="D22" s="130"/>
      <c r="E22" s="130"/>
      <c r="F22" s="130"/>
      <c r="G22" s="130"/>
      <c r="H22" s="130"/>
      <c r="I22" s="130"/>
      <c r="J22" s="131"/>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65</v>
      </c>
      <c r="E23" s="17" t="s">
        <v>21</v>
      </c>
      <c r="F23" s="17" t="s">
        <v>22</v>
      </c>
      <c r="G23" s="27" t="s">
        <v>23</v>
      </c>
      <c r="H23" s="17" t="s">
        <v>24</v>
      </c>
      <c r="I23" s="17" t="s">
        <v>13</v>
      </c>
      <c r="J23" s="15" t="s">
        <v>25</v>
      </c>
      <c r="L23" s="132" t="s">
        <v>26</v>
      </c>
      <c r="M23" s="133"/>
      <c r="N23" s="134"/>
      <c r="O23" s="5"/>
    </row>
    <row r="24" spans="1:100" x14ac:dyDescent="0.25">
      <c r="A24" s="3"/>
      <c r="B24" s="4"/>
      <c r="C24" s="28" t="s">
        <v>15</v>
      </c>
      <c r="D24" s="96">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42">
        <v>1</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42">
        <v>5</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42">
        <v>15</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51">
        <v>30</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35" t="s">
        <v>32</v>
      </c>
      <c r="I33" s="136"/>
      <c r="J33" s="1"/>
      <c r="K33" s="56"/>
      <c r="N33" s="10"/>
      <c r="O33" s="59"/>
      <c r="P33" s="60"/>
      <c r="Q33" s="61"/>
      <c r="R33" s="37"/>
      <c r="S33" s="37"/>
      <c r="T33" s="37"/>
      <c r="U33" s="37"/>
      <c r="V33" s="37"/>
      <c r="W33" s="37"/>
      <c r="X33" s="37"/>
    </row>
    <row r="34" spans="1:28" x14ac:dyDescent="0.25">
      <c r="A34" s="3"/>
      <c r="B34" s="4"/>
      <c r="H34" s="44" t="s">
        <v>33</v>
      </c>
      <c r="I34" s="99" t="e">
        <f>INDEX(LINEST($G$25:$G$28,($D$25:$D$28)^{0,1,2},,TRUE),1,1)</f>
        <v>#VALUE!</v>
      </c>
      <c r="J34" s="1"/>
      <c r="L34" s="100"/>
      <c r="O34" s="5"/>
      <c r="S34" s="37"/>
      <c r="T34" s="37"/>
    </row>
    <row r="35" spans="1:28" x14ac:dyDescent="0.25">
      <c r="A35" s="3"/>
      <c r="B35" s="4"/>
      <c r="H35" s="44" t="s">
        <v>34</v>
      </c>
      <c r="I35" s="101" t="e">
        <f>INDEX(LINEST($G$25:$G$28,($D$25:$D$28)^{0,1,2},,TRUE),1,2)</f>
        <v>#VALUE!</v>
      </c>
      <c r="L35" s="100"/>
      <c r="O35" s="5"/>
    </row>
    <row r="36" spans="1:28" ht="15.75" thickBot="1" x14ac:dyDescent="0.3">
      <c r="A36" s="3"/>
      <c r="B36" s="4"/>
      <c r="D36" s="56"/>
      <c r="E36" s="64"/>
      <c r="F36" s="1"/>
      <c r="H36" s="53" t="s">
        <v>35</v>
      </c>
      <c r="I36" s="102" t="e">
        <f>INDEX(LINEST($G$25:$G$28,($D$25:$D$28)^{0,1,2},,TRUE),1,4)</f>
        <v>#VALUE!</v>
      </c>
      <c r="J36" s="56"/>
      <c r="L36" s="100"/>
      <c r="O36" s="5"/>
    </row>
    <row r="37" spans="1:28" ht="18" thickBot="1" x14ac:dyDescent="0.3">
      <c r="A37" s="3"/>
      <c r="B37" s="4"/>
      <c r="D37" s="56"/>
      <c r="E37" s="64"/>
      <c r="F37" s="1"/>
      <c r="H37" s="53" t="s">
        <v>57</v>
      </c>
      <c r="I37" s="102" t="e">
        <f>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9" t="s">
        <v>37</v>
      </c>
      <c r="D44" s="130"/>
      <c r="E44" s="130"/>
      <c r="F44" s="130"/>
      <c r="G44" s="131"/>
      <c r="H44" s="129" t="s">
        <v>38</v>
      </c>
      <c r="I44" s="130"/>
      <c r="J44" s="131"/>
      <c r="K44" s="56"/>
      <c r="O44" s="5"/>
    </row>
    <row r="45" spans="1:28" ht="45.75" thickBot="1" x14ac:dyDescent="0.3">
      <c r="A45" s="3"/>
      <c r="B45" s="4"/>
      <c r="C45" s="68" t="s">
        <v>39</v>
      </c>
      <c r="D45" s="69" t="s">
        <v>21</v>
      </c>
      <c r="E45" s="69" t="s">
        <v>22</v>
      </c>
      <c r="F45" s="69" t="s">
        <v>12</v>
      </c>
      <c r="G45" s="70" t="s">
        <v>24</v>
      </c>
      <c r="H45" s="71" t="s">
        <v>40</v>
      </c>
      <c r="I45" s="72" t="s">
        <v>41</v>
      </c>
      <c r="J45" s="73" t="s">
        <v>42</v>
      </c>
      <c r="L45" s="137" t="s">
        <v>43</v>
      </c>
      <c r="M45" s="138"/>
      <c r="N45" s="139"/>
      <c r="O45" s="5"/>
    </row>
    <row r="46" spans="1:28" x14ac:dyDescent="0.25">
      <c r="A46" s="3"/>
      <c r="B46" s="4"/>
      <c r="C46" s="74"/>
      <c r="D46" s="84"/>
      <c r="E46" s="84"/>
      <c r="F46" s="76" t="e">
        <f t="shared" ref="F46:F88" si="0">AVERAGE(D46:E46)-(AVERAGE(E$24:F$24))</f>
        <v>#DIV/0!</v>
      </c>
      <c r="G46" s="77" t="e">
        <f>ABS((STDEV(D46:E46)/AVERAGE(D46:E46))*100)</f>
        <v>#DIV/0!</v>
      </c>
      <c r="H46" s="103" t="e">
        <f>IF(F46&lt;$G$25, "&lt; LoQ",IF(F46&gt;$G$28,"&gt; ULoQ",((-$I$35+SQRT(POWER($I$35,2)-4*$I$34*($I$36-F46)))/(2*$I$34))))</f>
        <v>#DIV/0!</v>
      </c>
      <c r="I46" s="78">
        <v>1</v>
      </c>
      <c r="J46" s="104" t="e">
        <f>IF(F46&lt;$G$25, "&lt; LoQ",IF(F46&gt;$G$28,"&gt; ULoQ",H46*I46))</f>
        <v>#DIV/0!</v>
      </c>
      <c r="L46" s="126" t="s">
        <v>60</v>
      </c>
      <c r="M46" s="79" t="s">
        <v>45</v>
      </c>
      <c r="N46" s="80" t="s">
        <v>46</v>
      </c>
      <c r="O46" s="5"/>
    </row>
    <row r="47" spans="1:28" x14ac:dyDescent="0.25">
      <c r="A47" s="3"/>
      <c r="B47" s="4"/>
      <c r="C47" s="81"/>
      <c r="D47" s="84"/>
      <c r="E47" s="84"/>
      <c r="F47" s="76" t="e">
        <f t="shared" si="0"/>
        <v>#DIV/0!</v>
      </c>
      <c r="G47" s="77" t="e">
        <f>ABS((STDEV(D47:E47)/AVERAGE(D47:E47))*100)</f>
        <v>#DIV/0!</v>
      </c>
      <c r="H47" s="103" t="e">
        <f t="shared" ref="H47:H88" si="1">IF(F47&lt;$G$25, "&lt; LoQ",IF(F47&gt;$G$28,"&gt; ULoQ",((-$I$35+SQRT(POWER($I$35,2)-4*$I$34*($I$36-F47)))/(2*$I$34))))</f>
        <v>#DIV/0!</v>
      </c>
      <c r="I47" s="39">
        <v>1</v>
      </c>
      <c r="J47" s="104" t="e">
        <f t="shared" ref="J47:J88" si="2">IF(F47&lt;$G$25, "&lt; LoQ",IF(F47&gt;$G$28,"&gt; ULoQ",H47*I47))</f>
        <v>#DIV/0!</v>
      </c>
      <c r="L47" s="127"/>
      <c r="M47" s="82" t="s">
        <v>47</v>
      </c>
      <c r="N47" s="83" t="s">
        <v>48</v>
      </c>
      <c r="O47" s="5"/>
    </row>
    <row r="48" spans="1:28" ht="15.75" thickBot="1" x14ac:dyDescent="0.3">
      <c r="A48" s="3"/>
      <c r="B48" s="4"/>
      <c r="C48" s="81"/>
      <c r="D48" s="84"/>
      <c r="E48" s="84"/>
      <c r="F48" s="76" t="e">
        <f t="shared" si="0"/>
        <v>#DIV/0!</v>
      </c>
      <c r="G48" s="77" t="e">
        <f t="shared" ref="G48:G88" si="3">ABS((STDEV(D48:E48)/AVERAGE(D48:E48))*100)</f>
        <v>#DIV/0!</v>
      </c>
      <c r="H48" s="103" t="e">
        <f t="shared" si="1"/>
        <v>#DIV/0!</v>
      </c>
      <c r="I48" s="39">
        <v>1</v>
      </c>
      <c r="J48" s="104" t="e">
        <f t="shared" si="2"/>
        <v>#DIV/0!</v>
      </c>
      <c r="L48" s="128"/>
      <c r="M48" s="118" t="s">
        <v>49</v>
      </c>
      <c r="N48" s="119" t="s">
        <v>50</v>
      </c>
      <c r="O48" s="5"/>
    </row>
    <row r="49" spans="1:27" x14ac:dyDescent="0.25">
      <c r="A49" s="3"/>
      <c r="B49" s="4"/>
      <c r="C49" s="81"/>
      <c r="D49" s="84"/>
      <c r="E49" s="84"/>
      <c r="F49" s="76" t="e">
        <f t="shared" si="0"/>
        <v>#DIV/0!</v>
      </c>
      <c r="G49" s="77" t="e">
        <f t="shared" si="3"/>
        <v>#DIV/0!</v>
      </c>
      <c r="H49" s="103" t="e">
        <f t="shared" si="1"/>
        <v>#DIV/0!</v>
      </c>
      <c r="I49" s="39">
        <v>1</v>
      </c>
      <c r="J49" s="104" t="e">
        <f t="shared" si="2"/>
        <v>#DIV/0!</v>
      </c>
      <c r="O49" s="5"/>
    </row>
    <row r="50" spans="1:27" x14ac:dyDescent="0.25">
      <c r="A50" s="3"/>
      <c r="B50" s="4"/>
      <c r="C50" s="81"/>
      <c r="D50" s="84"/>
      <c r="E50" s="84"/>
      <c r="F50" s="76" t="e">
        <f t="shared" si="0"/>
        <v>#DIV/0!</v>
      </c>
      <c r="G50" s="77" t="e">
        <f t="shared" si="3"/>
        <v>#DIV/0!</v>
      </c>
      <c r="H50" s="103" t="e">
        <f t="shared" si="1"/>
        <v>#DIV/0!</v>
      </c>
      <c r="I50" s="39">
        <v>1</v>
      </c>
      <c r="J50" s="104" t="e">
        <f t="shared" si="2"/>
        <v>#DIV/0!</v>
      </c>
      <c r="O50" s="5"/>
    </row>
    <row r="51" spans="1:27" x14ac:dyDescent="0.25">
      <c r="A51" s="3"/>
      <c r="B51" s="4"/>
      <c r="C51" s="81"/>
      <c r="D51" s="84"/>
      <c r="E51" s="84"/>
      <c r="F51" s="76" t="e">
        <f t="shared" si="0"/>
        <v>#DIV/0!</v>
      </c>
      <c r="G51" s="77" t="e">
        <f t="shared" si="3"/>
        <v>#DIV/0!</v>
      </c>
      <c r="H51" s="103" t="e">
        <f t="shared" si="1"/>
        <v>#DIV/0!</v>
      </c>
      <c r="I51" s="39">
        <v>1</v>
      </c>
      <c r="J51" s="104" t="e">
        <f t="shared" si="2"/>
        <v>#DIV/0!</v>
      </c>
      <c r="L51" s="1"/>
      <c r="O51" s="5"/>
    </row>
    <row r="52" spans="1:27" x14ac:dyDescent="0.25">
      <c r="A52" s="3"/>
      <c r="B52" s="4"/>
      <c r="C52" s="81"/>
      <c r="D52" s="84"/>
      <c r="E52" s="84"/>
      <c r="F52" s="76" t="e">
        <f t="shared" si="0"/>
        <v>#DIV/0!</v>
      </c>
      <c r="G52" s="77" t="e">
        <f t="shared" si="3"/>
        <v>#DIV/0!</v>
      </c>
      <c r="H52" s="103" t="e">
        <f t="shared" si="1"/>
        <v>#DIV/0!</v>
      </c>
      <c r="I52" s="39">
        <v>1</v>
      </c>
      <c r="J52" s="104" t="e">
        <f t="shared" si="2"/>
        <v>#DIV/0!</v>
      </c>
      <c r="L52" s="1"/>
      <c r="O52" s="5"/>
    </row>
    <row r="53" spans="1:27" x14ac:dyDescent="0.25">
      <c r="A53" s="3"/>
      <c r="B53" s="4"/>
      <c r="C53" s="81"/>
      <c r="D53" s="84"/>
      <c r="E53" s="84"/>
      <c r="F53" s="76" t="e">
        <f t="shared" si="0"/>
        <v>#DIV/0!</v>
      </c>
      <c r="G53" s="77" t="e">
        <f t="shared" si="3"/>
        <v>#DIV/0!</v>
      </c>
      <c r="H53" s="103" t="e">
        <f t="shared" si="1"/>
        <v>#DIV/0!</v>
      </c>
      <c r="I53" s="39">
        <v>1</v>
      </c>
      <c r="J53" s="104" t="e">
        <f t="shared" si="2"/>
        <v>#DIV/0!</v>
      </c>
      <c r="L53" s="1"/>
      <c r="M53" s="1"/>
      <c r="N53" s="1"/>
      <c r="O53" s="5"/>
    </row>
    <row r="54" spans="1:27" x14ac:dyDescent="0.25">
      <c r="A54" s="3"/>
      <c r="B54" s="4"/>
      <c r="C54" s="81"/>
      <c r="D54" s="84"/>
      <c r="E54" s="84"/>
      <c r="F54" s="76" t="e">
        <f t="shared" si="0"/>
        <v>#DIV/0!</v>
      </c>
      <c r="G54" s="77" t="e">
        <f t="shared" si="3"/>
        <v>#DIV/0!</v>
      </c>
      <c r="H54" s="103" t="e">
        <f t="shared" si="1"/>
        <v>#DIV/0!</v>
      </c>
      <c r="I54" s="39">
        <v>1</v>
      </c>
      <c r="J54" s="104" t="e">
        <f t="shared" si="2"/>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3"/>
        <v>#DIV/0!</v>
      </c>
      <c r="H55" s="103" t="e">
        <f t="shared" si="1"/>
        <v>#DIV/0!</v>
      </c>
      <c r="I55" s="39">
        <v>1</v>
      </c>
      <c r="J55" s="104" t="e">
        <f t="shared" si="2"/>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3"/>
        <v>#DIV/0!</v>
      </c>
      <c r="H56" s="103" t="e">
        <f t="shared" si="1"/>
        <v>#DIV/0!</v>
      </c>
      <c r="I56" s="39">
        <v>1</v>
      </c>
      <c r="J56" s="104" t="e">
        <f t="shared" si="2"/>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3"/>
        <v>#DIV/0!</v>
      </c>
      <c r="H57" s="103" t="e">
        <f t="shared" si="1"/>
        <v>#DIV/0!</v>
      </c>
      <c r="I57" s="39">
        <v>1</v>
      </c>
      <c r="J57" s="104" t="e">
        <f t="shared" si="2"/>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3"/>
        <v>#DIV/0!</v>
      </c>
      <c r="H58" s="103" t="e">
        <f t="shared" si="1"/>
        <v>#DIV/0!</v>
      </c>
      <c r="I58" s="39">
        <v>1</v>
      </c>
      <c r="J58" s="104" t="e">
        <f t="shared" si="2"/>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3"/>
        <v>#DIV/0!</v>
      </c>
      <c r="H59" s="103" t="e">
        <f t="shared" si="1"/>
        <v>#DIV/0!</v>
      </c>
      <c r="I59" s="39">
        <v>1</v>
      </c>
      <c r="J59" s="104" t="e">
        <f t="shared" si="2"/>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3"/>
        <v>#DIV/0!</v>
      </c>
      <c r="H60" s="103" t="e">
        <f t="shared" si="1"/>
        <v>#DIV/0!</v>
      </c>
      <c r="I60" s="39">
        <v>1</v>
      </c>
      <c r="J60" s="104" t="e">
        <f t="shared" si="2"/>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3"/>
        <v>#DIV/0!</v>
      </c>
      <c r="H61" s="103" t="e">
        <f t="shared" si="1"/>
        <v>#DIV/0!</v>
      </c>
      <c r="I61" s="39">
        <v>1</v>
      </c>
      <c r="J61" s="104" t="e">
        <f t="shared" si="2"/>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0"/>
        <v>#DIV/0!</v>
      </c>
      <c r="G62" s="77" t="e">
        <f t="shared" si="3"/>
        <v>#DIV/0!</v>
      </c>
      <c r="H62" s="103" t="e">
        <f t="shared" si="1"/>
        <v>#DIV/0!</v>
      </c>
      <c r="I62" s="39">
        <v>1</v>
      </c>
      <c r="J62" s="104" t="e">
        <f t="shared" si="2"/>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3"/>
        <v>#DIV/0!</v>
      </c>
      <c r="H63" s="103" t="e">
        <f t="shared" si="1"/>
        <v>#DIV/0!</v>
      </c>
      <c r="I63" s="39">
        <v>1</v>
      </c>
      <c r="J63" s="104" t="e">
        <f t="shared" si="2"/>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3"/>
        <v>#DIV/0!</v>
      </c>
      <c r="H64" s="103" t="e">
        <f t="shared" si="1"/>
        <v>#DIV/0!</v>
      </c>
      <c r="I64" s="39">
        <v>1</v>
      </c>
      <c r="J64" s="104" t="e">
        <f t="shared" si="2"/>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3"/>
        <v>#DIV/0!</v>
      </c>
      <c r="H65" s="103" t="e">
        <f t="shared" si="1"/>
        <v>#DIV/0!</v>
      </c>
      <c r="I65" s="39">
        <v>1</v>
      </c>
      <c r="J65" s="104" t="e">
        <f t="shared" si="2"/>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0"/>
        <v>#DIV/0!</v>
      </c>
      <c r="G66" s="77" t="e">
        <f t="shared" si="3"/>
        <v>#DIV/0!</v>
      </c>
      <c r="H66" s="103" t="e">
        <f t="shared" si="1"/>
        <v>#DIV/0!</v>
      </c>
      <c r="I66" s="39">
        <v>1</v>
      </c>
      <c r="J66" s="104" t="e">
        <f t="shared" si="2"/>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3"/>
        <v>#DIV/0!</v>
      </c>
      <c r="H67" s="103" t="e">
        <f t="shared" si="1"/>
        <v>#DIV/0!</v>
      </c>
      <c r="I67" s="39">
        <v>1</v>
      </c>
      <c r="J67" s="104" t="e">
        <f t="shared" si="2"/>
        <v>#DIV/0!</v>
      </c>
      <c r="O67" s="5"/>
      <c r="X67" s="37"/>
    </row>
    <row r="68" spans="1:28" x14ac:dyDescent="0.25">
      <c r="A68" s="3"/>
      <c r="B68" s="4"/>
      <c r="C68" s="81"/>
      <c r="D68" s="84"/>
      <c r="E68" s="84"/>
      <c r="F68" s="76" t="e">
        <f t="shared" si="0"/>
        <v>#DIV/0!</v>
      </c>
      <c r="G68" s="77" t="e">
        <f t="shared" si="3"/>
        <v>#DIV/0!</v>
      </c>
      <c r="H68" s="103" t="e">
        <f t="shared" si="1"/>
        <v>#DIV/0!</v>
      </c>
      <c r="I68" s="39">
        <v>1</v>
      </c>
      <c r="J68" s="104" t="e">
        <f t="shared" si="2"/>
        <v>#DIV/0!</v>
      </c>
      <c r="O68" s="5"/>
      <c r="Q68" s="87"/>
      <c r="R68" s="37"/>
      <c r="S68" s="37"/>
      <c r="T68" s="37"/>
      <c r="U68" s="37"/>
      <c r="V68" s="37"/>
      <c r="W68" s="37"/>
      <c r="X68" s="37"/>
      <c r="Y68" s="37"/>
      <c r="Z68" s="37"/>
      <c r="AA68" s="37"/>
    </row>
    <row r="69" spans="1:28" x14ac:dyDescent="0.25">
      <c r="A69" s="3"/>
      <c r="B69" s="4"/>
      <c r="C69" s="81"/>
      <c r="D69" s="84"/>
      <c r="E69" s="84"/>
      <c r="F69" s="76" t="e">
        <f t="shared" ref="F69:F87" si="4">AVERAGE(D69:E69)-(AVERAGE(E$24:F$24))</f>
        <v>#DIV/0!</v>
      </c>
      <c r="G69" s="77" t="e">
        <f t="shared" ref="G69:G86" si="5">ABS((STDEV(D69:E69)/AVERAGE(D69:E69))*100)</f>
        <v>#DIV/0!</v>
      </c>
      <c r="H69" s="103" t="e">
        <f t="shared" ref="H69:H87" si="6">IF(F69&lt;$G$25, "&lt; LoQ",IF(F69&gt;$G$28,"&gt; ULoQ",((-$I$35+SQRT(POWER($I$35,2)-4*$I$34*($I$36-F69)))/(2*$I$34))))</f>
        <v>#DIV/0!</v>
      </c>
      <c r="I69" s="39">
        <v>1</v>
      </c>
      <c r="J69" s="104" t="e">
        <f t="shared" ref="J69:J87" si="7">IF(F69&lt;$G$25, "&lt; LoQ",IF(F69&gt;$G$28,"&gt; ULoQ",H69*I69))</f>
        <v>#DIV/0!</v>
      </c>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 t="shared" si="7"/>
        <v>#DIV/0!</v>
      </c>
      <c r="L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si="7"/>
        <v>#DIV/0!</v>
      </c>
      <c r="L72" s="1"/>
      <c r="M72" s="1"/>
      <c r="N72" s="1"/>
      <c r="O72" s="5"/>
    </row>
    <row r="73" spans="1:28" x14ac:dyDescent="0.25">
      <c r="A73" s="3"/>
      <c r="B73" s="4"/>
      <c r="C73" s="81"/>
      <c r="D73" s="84"/>
      <c r="E73" s="84"/>
      <c r="F73" s="76" t="e">
        <f t="shared" si="4"/>
        <v>#DIV/0!</v>
      </c>
      <c r="G73" s="77" t="e">
        <f t="shared" si="5"/>
        <v>#DIV/0!</v>
      </c>
      <c r="H73" s="103" t="e">
        <f t="shared" si="6"/>
        <v>#DIV/0!</v>
      </c>
      <c r="I73" s="39">
        <v>1</v>
      </c>
      <c r="J73" s="104" t="e">
        <f t="shared" si="7"/>
        <v>#DIV/0!</v>
      </c>
      <c r="L73" s="1"/>
      <c r="M73" s="1"/>
      <c r="N73" s="1"/>
      <c r="O73" s="86"/>
    </row>
    <row r="74" spans="1:28" x14ac:dyDescent="0.25">
      <c r="A74" s="3"/>
      <c r="B74" s="4"/>
      <c r="C74" s="81"/>
      <c r="D74" s="84"/>
      <c r="E74" s="84"/>
      <c r="F74" s="76" t="e">
        <f t="shared" si="4"/>
        <v>#DIV/0!</v>
      </c>
      <c r="G74" s="77" t="e">
        <f t="shared" si="5"/>
        <v>#DIV/0!</v>
      </c>
      <c r="H74" s="103" t="e">
        <f t="shared" si="6"/>
        <v>#DIV/0!</v>
      </c>
      <c r="I74" s="39">
        <v>1</v>
      </c>
      <c r="J74" s="104" t="e">
        <f t="shared" si="7"/>
        <v>#DIV/0!</v>
      </c>
      <c r="L74" s="105"/>
      <c r="M74" s="106"/>
      <c r="N74" s="1"/>
      <c r="O74" s="86"/>
    </row>
    <row r="75" spans="1:28" x14ac:dyDescent="0.25">
      <c r="A75" s="3"/>
      <c r="B75" s="4"/>
      <c r="C75" s="81"/>
      <c r="D75" s="84"/>
      <c r="E75" s="84"/>
      <c r="F75" s="76" t="e">
        <f t="shared" si="4"/>
        <v>#DIV/0!</v>
      </c>
      <c r="G75" s="77" t="e">
        <f t="shared" si="5"/>
        <v>#DIV/0!</v>
      </c>
      <c r="H75" s="103" t="e">
        <f t="shared" si="6"/>
        <v>#DIV/0!</v>
      </c>
      <c r="I75" s="39">
        <v>1</v>
      </c>
      <c r="J75" s="104" t="e">
        <f t="shared" si="7"/>
        <v>#DIV/0!</v>
      </c>
      <c r="L75" s="1"/>
      <c r="M75" s="1"/>
      <c r="N75" s="1"/>
      <c r="O75" s="86"/>
    </row>
    <row r="76" spans="1:28" x14ac:dyDescent="0.25">
      <c r="A76" s="3"/>
      <c r="B76" s="4"/>
      <c r="C76" s="81"/>
      <c r="D76" s="84"/>
      <c r="E76" s="84"/>
      <c r="F76" s="76" t="e">
        <f t="shared" si="4"/>
        <v>#DIV/0!</v>
      </c>
      <c r="G76" s="77" t="e">
        <f t="shared" si="5"/>
        <v>#DIV/0!</v>
      </c>
      <c r="H76" s="103" t="e">
        <f t="shared" si="6"/>
        <v>#DIV/0!</v>
      </c>
      <c r="I76" s="39">
        <v>1</v>
      </c>
      <c r="J76" s="104" t="e">
        <f t="shared" si="7"/>
        <v>#DIV/0!</v>
      </c>
      <c r="M76" s="1"/>
      <c r="N76" s="1"/>
      <c r="O76" s="86"/>
    </row>
    <row r="77" spans="1:28" x14ac:dyDescent="0.25">
      <c r="A77" s="3"/>
      <c r="B77" s="4"/>
      <c r="C77" s="81"/>
      <c r="D77" s="84"/>
      <c r="E77" s="84"/>
      <c r="F77" s="76" t="e">
        <f t="shared" si="4"/>
        <v>#DIV/0!</v>
      </c>
      <c r="G77" s="77" t="e">
        <f t="shared" si="5"/>
        <v>#DIV/0!</v>
      </c>
      <c r="H77" s="103" t="e">
        <f t="shared" si="6"/>
        <v>#DIV/0!</v>
      </c>
      <c r="I77" s="39">
        <v>1</v>
      </c>
      <c r="J77" s="104" t="e">
        <f t="shared" si="7"/>
        <v>#DIV/0!</v>
      </c>
      <c r="L77" s="1"/>
      <c r="M77" s="1"/>
      <c r="N77" s="107"/>
      <c r="O77" s="86"/>
    </row>
    <row r="78" spans="1:28" x14ac:dyDescent="0.25">
      <c r="A78" s="3"/>
      <c r="B78" s="4"/>
      <c r="C78" s="81"/>
      <c r="D78" s="84"/>
      <c r="E78" s="84"/>
      <c r="F78" s="76" t="e">
        <f t="shared" si="4"/>
        <v>#DIV/0!</v>
      </c>
      <c r="G78" s="77" t="e">
        <f t="shared" si="5"/>
        <v>#DIV/0!</v>
      </c>
      <c r="H78" s="103" t="e">
        <f t="shared" si="6"/>
        <v>#DIV/0!</v>
      </c>
      <c r="I78" s="39">
        <v>1</v>
      </c>
      <c r="J78" s="104" t="e">
        <f t="shared" si="7"/>
        <v>#DIV/0!</v>
      </c>
      <c r="L78" s="1"/>
      <c r="M78" s="1"/>
      <c r="N78" s="1"/>
      <c r="O78" s="86"/>
    </row>
    <row r="79" spans="1:28" x14ac:dyDescent="0.25">
      <c r="A79" s="3"/>
      <c r="B79" s="4"/>
      <c r="C79" s="81"/>
      <c r="D79" s="84"/>
      <c r="E79" s="84"/>
      <c r="F79" s="76" t="e">
        <f t="shared" si="4"/>
        <v>#DIV/0!</v>
      </c>
      <c r="G79" s="77" t="e">
        <f t="shared" si="5"/>
        <v>#DIV/0!</v>
      </c>
      <c r="H79" s="103" t="e">
        <f t="shared" si="6"/>
        <v>#DIV/0!</v>
      </c>
      <c r="I79" s="39">
        <v>1</v>
      </c>
      <c r="J79" s="104" t="e">
        <f t="shared" si="7"/>
        <v>#DIV/0!</v>
      </c>
      <c r="L79" s="108"/>
      <c r="M79" s="1"/>
      <c r="N79" s="1"/>
      <c r="O79" s="86"/>
    </row>
    <row r="80" spans="1:28" x14ac:dyDescent="0.25">
      <c r="A80" s="3"/>
      <c r="B80" s="4"/>
      <c r="C80" s="81"/>
      <c r="D80" s="84"/>
      <c r="E80" s="84"/>
      <c r="F80" s="76" t="e">
        <f t="shared" si="4"/>
        <v>#DIV/0!</v>
      </c>
      <c r="G80" s="77" t="e">
        <f t="shared" si="5"/>
        <v>#DIV/0!</v>
      </c>
      <c r="H80" s="103" t="e">
        <f t="shared" si="6"/>
        <v>#DIV/0!</v>
      </c>
      <c r="I80" s="39">
        <v>1</v>
      </c>
      <c r="J80" s="104" t="e">
        <f t="shared" si="7"/>
        <v>#DIV/0!</v>
      </c>
      <c r="L80" s="1"/>
      <c r="M80" s="1"/>
      <c r="N80" s="1"/>
      <c r="O80" s="86"/>
    </row>
    <row r="81" spans="1:15" x14ac:dyDescent="0.25">
      <c r="A81" s="3"/>
      <c r="B81" s="4"/>
      <c r="C81" s="81"/>
      <c r="D81" s="75"/>
      <c r="E81" s="75"/>
      <c r="F81" s="76" t="e">
        <f t="shared" si="4"/>
        <v>#DIV/0!</v>
      </c>
      <c r="G81" s="77" t="e">
        <f t="shared" si="5"/>
        <v>#DIV/0!</v>
      </c>
      <c r="H81" s="103" t="e">
        <f t="shared" si="6"/>
        <v>#DIV/0!</v>
      </c>
      <c r="I81" s="39">
        <v>1</v>
      </c>
      <c r="J81" s="104" t="e">
        <f t="shared" si="7"/>
        <v>#DIV/0!</v>
      </c>
      <c r="L81" s="1"/>
      <c r="M81" s="1"/>
      <c r="N81" s="1"/>
      <c r="O81" s="86"/>
    </row>
    <row r="82" spans="1:15" x14ac:dyDescent="0.25">
      <c r="A82" s="3"/>
      <c r="B82" s="4"/>
      <c r="C82" s="81"/>
      <c r="D82" s="84"/>
      <c r="E82" s="84"/>
      <c r="F82" s="76" t="e">
        <f t="shared" si="4"/>
        <v>#DIV/0!</v>
      </c>
      <c r="G82" s="77" t="e">
        <f t="shared" si="5"/>
        <v>#DIV/0!</v>
      </c>
      <c r="H82" s="103" t="e">
        <f t="shared" si="6"/>
        <v>#DIV/0!</v>
      </c>
      <c r="I82" s="39">
        <v>1</v>
      </c>
      <c r="J82" s="104" t="e">
        <f t="shared" si="7"/>
        <v>#DIV/0!</v>
      </c>
      <c r="L82" s="1"/>
      <c r="M82" s="1"/>
      <c r="N82" s="1"/>
      <c r="O82" s="86"/>
    </row>
    <row r="83" spans="1:15" x14ac:dyDescent="0.25">
      <c r="A83" s="3"/>
      <c r="B83" s="4"/>
      <c r="C83" s="81"/>
      <c r="D83" s="84"/>
      <c r="E83" s="84"/>
      <c r="F83" s="76" t="e">
        <f t="shared" si="4"/>
        <v>#DIV/0!</v>
      </c>
      <c r="G83" s="77" t="e">
        <f t="shared" si="5"/>
        <v>#DIV/0!</v>
      </c>
      <c r="H83" s="103" t="e">
        <f t="shared" si="6"/>
        <v>#DIV/0!</v>
      </c>
      <c r="I83" s="39">
        <v>1</v>
      </c>
      <c r="J83" s="104" t="e">
        <f t="shared" si="7"/>
        <v>#DIV/0!</v>
      </c>
      <c r="L83" s="1"/>
      <c r="M83" s="1"/>
      <c r="N83" s="1"/>
      <c r="O83" s="86"/>
    </row>
    <row r="84" spans="1:15" x14ac:dyDescent="0.25">
      <c r="A84" s="3"/>
      <c r="B84" s="4"/>
      <c r="C84" s="81"/>
      <c r="D84" s="84"/>
      <c r="E84" s="84"/>
      <c r="F84" s="76" t="e">
        <f t="shared" si="4"/>
        <v>#DIV/0!</v>
      </c>
      <c r="G84" s="77" t="e">
        <f t="shared" si="5"/>
        <v>#DIV/0!</v>
      </c>
      <c r="H84" s="103" t="e">
        <f t="shared" si="6"/>
        <v>#DIV/0!</v>
      </c>
      <c r="I84" s="39">
        <v>1</v>
      </c>
      <c r="J84" s="104" t="e">
        <f t="shared" si="7"/>
        <v>#DIV/0!</v>
      </c>
      <c r="L84" s="1"/>
      <c r="M84" s="1"/>
      <c r="N84" s="1"/>
      <c r="O84" s="86"/>
    </row>
    <row r="85" spans="1:15" x14ac:dyDescent="0.25">
      <c r="A85" s="3"/>
      <c r="B85" s="4"/>
      <c r="C85" s="81"/>
      <c r="D85" s="75"/>
      <c r="E85" s="75"/>
      <c r="F85" s="76" t="e">
        <f t="shared" si="4"/>
        <v>#DIV/0!</v>
      </c>
      <c r="G85" s="77" t="e">
        <f t="shared" si="5"/>
        <v>#DIV/0!</v>
      </c>
      <c r="H85" s="103" t="e">
        <f t="shared" si="6"/>
        <v>#DIV/0!</v>
      </c>
      <c r="I85" s="39">
        <v>1</v>
      </c>
      <c r="J85" s="104" t="e">
        <f t="shared" si="7"/>
        <v>#DIV/0!</v>
      </c>
      <c r="O85" s="86"/>
    </row>
    <row r="86" spans="1:15" x14ac:dyDescent="0.25">
      <c r="A86" s="3"/>
      <c r="B86" s="4"/>
      <c r="C86" s="81"/>
      <c r="D86" s="84"/>
      <c r="E86" s="84"/>
      <c r="F86" s="76" t="e">
        <f t="shared" si="4"/>
        <v>#DIV/0!</v>
      </c>
      <c r="G86" s="77" t="e">
        <f t="shared" si="5"/>
        <v>#DIV/0!</v>
      </c>
      <c r="H86" s="103" t="e">
        <f t="shared" si="6"/>
        <v>#DIV/0!</v>
      </c>
      <c r="I86" s="39">
        <v>1</v>
      </c>
      <c r="J86" s="104" t="e">
        <f t="shared" si="7"/>
        <v>#DIV/0!</v>
      </c>
      <c r="O86" s="5"/>
    </row>
    <row r="87" spans="1:15" x14ac:dyDescent="0.25">
      <c r="A87" s="3"/>
      <c r="B87" s="4"/>
      <c r="C87" s="81"/>
      <c r="D87" s="84"/>
      <c r="E87" s="84"/>
      <c r="F87" s="76" t="e">
        <f t="shared" si="4"/>
        <v>#DIV/0!</v>
      </c>
      <c r="G87" s="77" t="e">
        <f>ABS((STDEV(D87:E87)/AVERAGE(D87:E87))*100)</f>
        <v>#DIV/0!</v>
      </c>
      <c r="H87" s="103" t="e">
        <f t="shared" si="6"/>
        <v>#DIV/0!</v>
      </c>
      <c r="I87" s="39">
        <v>1</v>
      </c>
      <c r="J87" s="104" t="e">
        <f t="shared" si="7"/>
        <v>#DIV/0!</v>
      </c>
      <c r="O87" s="5"/>
    </row>
    <row r="88" spans="1:15" ht="15.75" thickBot="1" x14ac:dyDescent="0.3">
      <c r="A88" s="3"/>
      <c r="B88" s="4"/>
      <c r="C88" s="88"/>
      <c r="D88" s="109"/>
      <c r="E88" s="109"/>
      <c r="F88" s="90" t="e">
        <f t="shared" si="0"/>
        <v>#DIV/0!</v>
      </c>
      <c r="G88" s="91" t="e">
        <f t="shared" si="3"/>
        <v>#DIV/0!</v>
      </c>
      <c r="H88" s="110" t="e">
        <f t="shared" si="1"/>
        <v>#DIV/0!</v>
      </c>
      <c r="I88" s="48">
        <v>1</v>
      </c>
      <c r="J88" s="111" t="e">
        <f t="shared" si="2"/>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A348" s="3"/>
      <c r="B348" s="3"/>
      <c r="C348" s="3"/>
      <c r="D348" s="3"/>
      <c r="E348" s="3"/>
      <c r="F348" s="3"/>
      <c r="G348" s="3"/>
      <c r="H348" s="3"/>
      <c r="I348" s="3"/>
      <c r="J348" s="3"/>
      <c r="K348" s="3"/>
      <c r="L348" s="3"/>
      <c r="M348" s="3"/>
      <c r="N348" s="3"/>
      <c r="O348" s="3"/>
    </row>
    <row r="349" spans="1:15" x14ac:dyDescent="0.25">
      <c r="A349" s="3"/>
      <c r="B349" s="3"/>
      <c r="C349" s="3"/>
      <c r="D349" s="3"/>
      <c r="E349" s="3"/>
      <c r="F349" s="3"/>
      <c r="G349" s="3"/>
      <c r="H349" s="3"/>
      <c r="I349" s="3"/>
      <c r="J349" s="3"/>
      <c r="K349" s="3"/>
      <c r="L349" s="3"/>
      <c r="M349" s="3"/>
      <c r="N349" s="3"/>
      <c r="O349" s="3"/>
    </row>
    <row r="350" spans="1:15" x14ac:dyDescent="0.25">
      <c r="A350" s="3"/>
      <c r="B350" s="3"/>
      <c r="C350" s="3"/>
      <c r="D350" s="3"/>
      <c r="E350" s="3"/>
      <c r="F350" s="3"/>
      <c r="G350" s="3"/>
      <c r="H350" s="3"/>
      <c r="I350" s="3"/>
      <c r="J350" s="3"/>
      <c r="K350" s="3"/>
      <c r="L350" s="3"/>
      <c r="M350" s="3"/>
      <c r="N350" s="3"/>
      <c r="O350" s="3"/>
    </row>
    <row r="351" spans="1:15" x14ac:dyDescent="0.25">
      <c r="A351" s="3"/>
      <c r="B351" s="3"/>
      <c r="C351" s="3"/>
      <c r="D351" s="3"/>
      <c r="E351" s="3"/>
      <c r="F351" s="3"/>
      <c r="G351" s="3"/>
      <c r="H351" s="3"/>
      <c r="I351" s="3"/>
      <c r="J351" s="3"/>
      <c r="K351" s="3"/>
      <c r="L351" s="3"/>
      <c r="M351" s="3"/>
      <c r="N351" s="3"/>
      <c r="O351" s="3"/>
    </row>
    <row r="352" spans="1:15" x14ac:dyDescent="0.25">
      <c r="A352" s="3"/>
      <c r="B352" s="3"/>
      <c r="C352" s="3"/>
      <c r="D352" s="3"/>
      <c r="E352" s="3"/>
      <c r="F352" s="3"/>
      <c r="G352" s="3"/>
      <c r="H352" s="3"/>
      <c r="I352" s="3"/>
      <c r="J352" s="3"/>
      <c r="K352" s="3"/>
      <c r="L352" s="3"/>
      <c r="M352" s="3"/>
      <c r="N352" s="3"/>
      <c r="O352" s="3"/>
    </row>
    <row r="353" spans="1:15" x14ac:dyDescent="0.25">
      <c r="A353" s="3"/>
      <c r="B353" s="3"/>
      <c r="C353" s="3"/>
      <c r="D353" s="3"/>
      <c r="E353" s="3"/>
      <c r="F353" s="3"/>
      <c r="G353" s="3"/>
      <c r="H353" s="3"/>
      <c r="I353" s="3"/>
      <c r="J353" s="3"/>
      <c r="K353" s="3"/>
      <c r="L353" s="3"/>
      <c r="M353" s="3"/>
      <c r="N353" s="3"/>
      <c r="O353" s="3"/>
    </row>
    <row r="354" spans="1:15" x14ac:dyDescent="0.25">
      <c r="A354" s="3"/>
      <c r="B354" s="3"/>
      <c r="C354" s="3"/>
      <c r="D354" s="3"/>
      <c r="E354" s="3"/>
      <c r="F354" s="3"/>
      <c r="G354" s="3"/>
      <c r="H354" s="3"/>
      <c r="I354" s="3"/>
      <c r="J354" s="3"/>
      <c r="K354" s="3"/>
      <c r="L354" s="3"/>
      <c r="M354" s="3"/>
      <c r="N354" s="3"/>
      <c r="O354" s="3"/>
    </row>
    <row r="355" spans="1:15" x14ac:dyDescent="0.25">
      <c r="A355" s="3"/>
      <c r="B355" s="3"/>
      <c r="C355" s="3"/>
      <c r="D355" s="3"/>
      <c r="E355" s="3"/>
      <c r="F355" s="3"/>
      <c r="G355" s="3"/>
      <c r="H355" s="3"/>
      <c r="I355" s="3"/>
      <c r="J355" s="3"/>
      <c r="K355" s="3"/>
      <c r="L355" s="3"/>
      <c r="M355" s="3"/>
      <c r="N355" s="3"/>
      <c r="O355" s="3"/>
    </row>
    <row r="356" spans="1:15" x14ac:dyDescent="0.25">
      <c r="A356" s="3"/>
      <c r="B356" s="3"/>
      <c r="C356" s="3"/>
      <c r="D356" s="3"/>
      <c r="E356" s="3"/>
      <c r="F356" s="3"/>
      <c r="G356" s="3"/>
      <c r="H356" s="3"/>
      <c r="I356" s="3"/>
      <c r="J356" s="3"/>
      <c r="K356" s="3"/>
      <c r="L356" s="3"/>
      <c r="M356" s="3"/>
      <c r="N356" s="3"/>
      <c r="O356" s="3"/>
    </row>
    <row r="357" spans="1:15" x14ac:dyDescent="0.25">
      <c r="A357" s="3"/>
      <c r="B357" s="3"/>
      <c r="C357" s="3"/>
      <c r="D357" s="3"/>
      <c r="E357" s="3"/>
      <c r="F357" s="3"/>
      <c r="G357" s="3"/>
      <c r="H357" s="3"/>
      <c r="I357" s="3"/>
      <c r="J357" s="3"/>
      <c r="K357" s="3"/>
      <c r="L357" s="3"/>
      <c r="M357" s="3"/>
      <c r="N357" s="3"/>
      <c r="O357" s="3"/>
    </row>
    <row r="358" spans="1:15" x14ac:dyDescent="0.25">
      <c r="A358" s="3"/>
      <c r="B358" s="3"/>
      <c r="C358" s="3"/>
      <c r="D358" s="3"/>
      <c r="E358" s="3"/>
      <c r="F358" s="3"/>
      <c r="G358" s="3"/>
      <c r="H358" s="3"/>
      <c r="I358" s="3"/>
      <c r="J358" s="3"/>
      <c r="K358" s="3"/>
      <c r="L358" s="3"/>
      <c r="M358" s="3"/>
      <c r="N358" s="3"/>
      <c r="O358" s="3"/>
    </row>
    <row r="359" spans="1:15" x14ac:dyDescent="0.25">
      <c r="A359" s="3"/>
      <c r="B359" s="3"/>
      <c r="C359" s="3"/>
      <c r="D359" s="3"/>
      <c r="E359" s="3"/>
      <c r="F359" s="3"/>
      <c r="G359" s="3"/>
      <c r="H359" s="3"/>
      <c r="I359" s="3"/>
      <c r="J359" s="3"/>
      <c r="K359" s="3"/>
      <c r="L359" s="3"/>
      <c r="M359" s="3"/>
      <c r="N359" s="3"/>
      <c r="O359" s="3"/>
    </row>
    <row r="360" spans="1:15" x14ac:dyDescent="0.25">
      <c r="A360" s="3"/>
      <c r="B360" s="3"/>
      <c r="C360" s="3"/>
      <c r="D360" s="3"/>
      <c r="E360" s="3"/>
      <c r="F360" s="3"/>
      <c r="G360" s="3"/>
      <c r="H360" s="3"/>
      <c r="I360" s="3"/>
      <c r="J360" s="3"/>
      <c r="K360" s="3"/>
      <c r="L360" s="3"/>
      <c r="M360" s="3"/>
      <c r="N360" s="3"/>
      <c r="O360" s="3"/>
    </row>
    <row r="361" spans="1:15" x14ac:dyDescent="0.25">
      <c r="A361" s="3"/>
      <c r="B361" s="3"/>
      <c r="C361" s="3"/>
      <c r="D361" s="3"/>
      <c r="E361" s="3"/>
      <c r="F361" s="3"/>
      <c r="G361" s="3"/>
      <c r="H361" s="3"/>
      <c r="I361" s="3"/>
      <c r="J361" s="3"/>
      <c r="K361" s="3"/>
      <c r="L361" s="3"/>
      <c r="M361" s="3"/>
      <c r="N361" s="3"/>
      <c r="O361" s="3"/>
    </row>
    <row r="362" spans="1:15" x14ac:dyDescent="0.25">
      <c r="A362" s="3"/>
      <c r="B362" s="3"/>
      <c r="C362" s="3"/>
      <c r="D362" s="3"/>
      <c r="E362" s="3"/>
      <c r="F362" s="3"/>
      <c r="G362" s="3"/>
      <c r="H362" s="3"/>
      <c r="I362" s="3"/>
      <c r="J362" s="3"/>
      <c r="K362" s="3"/>
      <c r="L362" s="3"/>
      <c r="M362" s="3"/>
      <c r="N362" s="3"/>
      <c r="O362" s="3"/>
    </row>
    <row r="363" spans="1:15" x14ac:dyDescent="0.25">
      <c r="A363" s="3"/>
      <c r="B363" s="3"/>
      <c r="C363" s="3"/>
      <c r="D363" s="3"/>
      <c r="E363" s="3"/>
      <c r="F363" s="3"/>
      <c r="G363" s="3"/>
      <c r="H363" s="3"/>
      <c r="I363" s="3"/>
      <c r="J363" s="3"/>
      <c r="K363" s="3"/>
      <c r="L363" s="3"/>
      <c r="M363" s="3"/>
      <c r="N363" s="3"/>
      <c r="O363" s="3"/>
    </row>
    <row r="364" spans="1:15" x14ac:dyDescent="0.25">
      <c r="A364" s="3"/>
      <c r="B364" s="3"/>
      <c r="C364" s="3"/>
      <c r="D364" s="3"/>
      <c r="E364" s="3"/>
      <c r="F364" s="3"/>
      <c r="G364" s="3"/>
      <c r="H364" s="3"/>
      <c r="I364" s="3"/>
      <c r="J364" s="3"/>
      <c r="K364" s="3"/>
      <c r="L364" s="3"/>
      <c r="M364" s="3"/>
      <c r="N364" s="3"/>
      <c r="O364" s="3"/>
    </row>
    <row r="365" spans="1:15" x14ac:dyDescent="0.25">
      <c r="A365" s="3"/>
      <c r="B365" s="3"/>
      <c r="C365" s="3"/>
      <c r="D365" s="3"/>
      <c r="E365" s="3"/>
      <c r="F365" s="3"/>
      <c r="G365" s="3"/>
      <c r="H365" s="3"/>
      <c r="I365" s="3"/>
      <c r="J365" s="3"/>
      <c r="K365" s="3"/>
      <c r="L365" s="3"/>
      <c r="M365" s="3"/>
      <c r="N365" s="3"/>
      <c r="O365" s="3"/>
    </row>
    <row r="366" spans="1:15" x14ac:dyDescent="0.25">
      <c r="A366" s="3"/>
      <c r="B366" s="3"/>
      <c r="C366" s="3"/>
      <c r="D366" s="3"/>
      <c r="E366" s="3"/>
      <c r="F366" s="3"/>
      <c r="G366" s="3"/>
      <c r="H366" s="3"/>
      <c r="I366" s="3"/>
      <c r="J366" s="3"/>
      <c r="K366" s="3"/>
      <c r="L366" s="3"/>
      <c r="M366" s="3"/>
      <c r="N366" s="3"/>
      <c r="O366" s="3"/>
    </row>
  </sheetData>
  <sheetProtection algorithmName="SHA-512" hashValue="+u+XBS9nb7H/JVKhDXmxJNkNjGTlDn3bumRzvuiB9pDTLdZ4m0kuUSYotbK6MqZlJ1sHhHJrXjfmXa8Fbx2XqA==" saltValue="GdQp8AfLMgnO5eAHIHFQ8A==" spinCount="100000" sheet="1" objects="1" scenarios="1"/>
  <mergeCells count="22">
    <mergeCell ref="C7:M7"/>
    <mergeCell ref="A1:P1"/>
    <mergeCell ref="B2:O2"/>
    <mergeCell ref="C4:I4"/>
    <mergeCell ref="C5:O5"/>
    <mergeCell ref="C6:O6"/>
    <mergeCell ref="C8:O8"/>
    <mergeCell ref="C13:E13"/>
    <mergeCell ref="G13:J13"/>
    <mergeCell ref="D14:E14"/>
    <mergeCell ref="G14:H14"/>
    <mergeCell ref="I14:J14"/>
    <mergeCell ref="C44:G44"/>
    <mergeCell ref="H44:J44"/>
    <mergeCell ref="L45:N45"/>
    <mergeCell ref="L46:L48"/>
    <mergeCell ref="D15:E15"/>
    <mergeCell ref="C16:C20"/>
    <mergeCell ref="D16:E20"/>
    <mergeCell ref="C22:J22"/>
    <mergeCell ref="L23:N23"/>
    <mergeCell ref="H33:I33"/>
  </mergeCells>
  <conditionalFormatting sqref="F46:F88">
    <cfRule type="cellIs" dxfId="69" priority="1" stopIfTrue="1" operator="lessThan">
      <formula>$G$25</formula>
    </cfRule>
    <cfRule type="cellIs" dxfId="68" priority="2" stopIfTrue="1" operator="between">
      <formula>$G$25</formula>
      <formula>$G$28</formula>
    </cfRule>
    <cfRule type="cellIs" dxfId="67" priority="3" stopIfTrue="1" operator="greaterThan">
      <formula>$G$28</formula>
    </cfRule>
  </conditionalFormatting>
  <conditionalFormatting sqref="H24:H28 G46:G88">
    <cfRule type="cellIs" dxfId="66" priority="9" stopIfTrue="1" operator="equal">
      <formula>20</formula>
    </cfRule>
    <cfRule type="cellIs" dxfId="65" priority="10" stopIfTrue="1" operator="lessThan">
      <formula>20</formula>
    </cfRule>
    <cfRule type="cellIs" dxfId="64" priority="11" stopIfTrue="1" operator="greaterThan">
      <formula>20</formula>
    </cfRule>
  </conditionalFormatting>
  <conditionalFormatting sqref="J25:J28">
    <cfRule type="cellIs" dxfId="63" priority="4" stopIfTrue="1" operator="equal">
      <formula>35</formula>
    </cfRule>
    <cfRule type="cellIs" dxfId="62" priority="5" stopIfTrue="1" operator="lessThan">
      <formula>35</formula>
    </cfRule>
    <cfRule type="cellIs" dxfId="61" priority="6" stopIfTrue="1" operator="greaterThan">
      <formula>35</formula>
    </cfRule>
  </conditionalFormatting>
  <conditionalFormatting sqref="J46:J88">
    <cfRule type="cellIs" dxfId="60" priority="12" stopIfTrue="1" operator="between">
      <formula>#REF!</formula>
      <formula>#REF!</formula>
    </cfRule>
    <cfRule type="cellIs" dxfId="59" priority="13" stopIfTrue="1" operator="lessThan">
      <formula>#REF!</formula>
    </cfRule>
    <cfRule type="cellIs" dxfId="58" priority="14" stopIfTrue="1" operator="greaterThan">
      <formula>#REF!</formula>
    </cfRule>
  </conditionalFormatting>
  <conditionalFormatting sqref="N24:N28">
    <cfRule type="cellIs" dxfId="57" priority="7" stopIfTrue="1" operator="equal">
      <formula>"Incorrect"</formula>
    </cfRule>
    <cfRule type="cellIs" dxfId="56"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A4B19-1EDB-4AD1-B2D8-DF251259DC15}">
  <dimension ref="A1:CV366"/>
  <sheetViews>
    <sheetView zoomScaleNormal="100" workbookViewId="0">
      <selection activeCell="S85" sqref="S85"/>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2"/>
      <c r="B1" s="162"/>
      <c r="C1" s="162"/>
      <c r="D1" s="162"/>
      <c r="E1" s="162"/>
      <c r="F1" s="162"/>
      <c r="G1" s="162"/>
      <c r="H1" s="162"/>
      <c r="I1" s="162"/>
      <c r="J1" s="162"/>
      <c r="K1" s="162"/>
      <c r="L1" s="162"/>
      <c r="M1" s="162"/>
      <c r="N1" s="162"/>
      <c r="O1" s="162"/>
      <c r="P1" s="162"/>
    </row>
    <row r="2" spans="1:100" ht="21.75" thickBot="1" x14ac:dyDescent="0.4">
      <c r="A2" s="3"/>
      <c r="B2" s="129" t="s">
        <v>83</v>
      </c>
      <c r="C2" s="130"/>
      <c r="D2" s="130"/>
      <c r="E2" s="130"/>
      <c r="F2" s="130"/>
      <c r="G2" s="130"/>
      <c r="H2" s="130"/>
      <c r="I2" s="130"/>
      <c r="J2" s="130"/>
      <c r="K2" s="130"/>
      <c r="L2" s="130"/>
      <c r="M2" s="130"/>
      <c r="N2" s="130"/>
      <c r="O2" s="130"/>
    </row>
    <row r="3" spans="1:100" x14ac:dyDescent="0.25">
      <c r="A3" s="3"/>
      <c r="B3" s="4"/>
      <c r="C3" s="2" t="s">
        <v>1</v>
      </c>
      <c r="O3" s="5"/>
    </row>
    <row r="4" spans="1:100" ht="18" x14ac:dyDescent="0.35">
      <c r="A4" s="3"/>
      <c r="B4" s="4"/>
      <c r="C4" s="157" t="s">
        <v>52</v>
      </c>
      <c r="D4" s="157"/>
      <c r="E4" s="157"/>
      <c r="F4" s="157"/>
      <c r="G4" s="157"/>
      <c r="H4" s="157"/>
      <c r="I4" s="157"/>
      <c r="O4" s="5"/>
    </row>
    <row r="5" spans="1:100" ht="31.5" customHeight="1" x14ac:dyDescent="0.25">
      <c r="A5" s="3"/>
      <c r="B5" s="4"/>
      <c r="C5" s="155" t="s">
        <v>3</v>
      </c>
      <c r="D5" s="155"/>
      <c r="E5" s="155"/>
      <c r="F5" s="155"/>
      <c r="G5" s="155"/>
      <c r="H5" s="155"/>
      <c r="I5" s="155"/>
      <c r="J5" s="155"/>
      <c r="K5" s="155"/>
      <c r="L5" s="155"/>
      <c r="M5" s="155"/>
      <c r="N5" s="155"/>
      <c r="O5" s="156"/>
    </row>
    <row r="6" spans="1:100" ht="46.5" customHeight="1" x14ac:dyDescent="0.25">
      <c r="A6" s="3"/>
      <c r="B6" s="4"/>
      <c r="C6" s="155" t="s">
        <v>111</v>
      </c>
      <c r="D6" s="155"/>
      <c r="E6" s="155"/>
      <c r="F6" s="155"/>
      <c r="G6" s="155"/>
      <c r="H6" s="155"/>
      <c r="I6" s="155"/>
      <c r="J6" s="155"/>
      <c r="K6" s="155"/>
      <c r="L6" s="155"/>
      <c r="M6" s="155"/>
      <c r="N6" s="155"/>
      <c r="O6" s="156"/>
    </row>
    <row r="7" spans="1:100" x14ac:dyDescent="0.25">
      <c r="A7" s="3"/>
      <c r="B7" s="4"/>
      <c r="C7" s="157" t="s">
        <v>53</v>
      </c>
      <c r="D7" s="157"/>
      <c r="E7" s="157"/>
      <c r="F7" s="157"/>
      <c r="G7" s="157"/>
      <c r="H7" s="157"/>
      <c r="I7" s="157"/>
      <c r="J7" s="157"/>
      <c r="K7" s="157"/>
      <c r="L7" s="157"/>
      <c r="M7" s="157"/>
      <c r="O7" s="5"/>
    </row>
    <row r="8" spans="1:100" x14ac:dyDescent="0.25">
      <c r="A8" s="3"/>
      <c r="B8" s="4"/>
      <c r="C8" s="157" t="s">
        <v>4</v>
      </c>
      <c r="D8" s="157"/>
      <c r="E8" s="157"/>
      <c r="F8" s="157"/>
      <c r="G8" s="157"/>
      <c r="H8" s="157"/>
      <c r="I8" s="157"/>
      <c r="J8" s="157"/>
      <c r="K8" s="157"/>
      <c r="L8" s="157"/>
      <c r="M8" s="157"/>
      <c r="N8" s="157"/>
      <c r="O8" s="161"/>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107</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58" t="s">
        <v>5</v>
      </c>
      <c r="D13" s="159"/>
      <c r="E13" s="160"/>
      <c r="G13" s="129" t="s">
        <v>6</v>
      </c>
      <c r="H13" s="130"/>
      <c r="I13" s="130"/>
      <c r="J13" s="131"/>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40"/>
      <c r="E14" s="141"/>
      <c r="G14" s="142" t="s">
        <v>8</v>
      </c>
      <c r="H14" s="134"/>
      <c r="I14" s="143"/>
      <c r="J14" s="144"/>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5"/>
      <c r="E15" s="146"/>
      <c r="G15" s="14" t="s">
        <v>10</v>
      </c>
      <c r="H15" s="15" t="s">
        <v>65</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7" t="s">
        <v>14</v>
      </c>
      <c r="D16" s="149"/>
      <c r="E16" s="150"/>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7"/>
      <c r="D17" s="151"/>
      <c r="E17" s="152"/>
      <c r="G17" s="18" t="s">
        <v>16</v>
      </c>
      <c r="H17" s="22">
        <v>1</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7"/>
      <c r="D18" s="151"/>
      <c r="E18" s="152"/>
      <c r="G18" s="18" t="s">
        <v>17</v>
      </c>
      <c r="H18" s="22">
        <v>5</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7"/>
      <c r="D19" s="151"/>
      <c r="E19" s="152"/>
      <c r="G19" s="18" t="s">
        <v>18</v>
      </c>
      <c r="H19" s="22">
        <v>12.5</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8"/>
      <c r="D20" s="153"/>
      <c r="E20" s="154"/>
      <c r="G20" s="24" t="s">
        <v>19</v>
      </c>
      <c r="H20" s="25">
        <v>25</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9" t="s">
        <v>20</v>
      </c>
      <c r="D22" s="130"/>
      <c r="E22" s="130"/>
      <c r="F22" s="130"/>
      <c r="G22" s="130"/>
      <c r="H22" s="130"/>
      <c r="I22" s="130"/>
      <c r="J22" s="131"/>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65</v>
      </c>
      <c r="E23" s="17" t="s">
        <v>21</v>
      </c>
      <c r="F23" s="17" t="s">
        <v>22</v>
      </c>
      <c r="G23" s="27" t="s">
        <v>23</v>
      </c>
      <c r="H23" s="17" t="s">
        <v>24</v>
      </c>
      <c r="I23" s="17" t="s">
        <v>13</v>
      </c>
      <c r="J23" s="15" t="s">
        <v>25</v>
      </c>
      <c r="L23" s="132" t="s">
        <v>26</v>
      </c>
      <c r="M23" s="133"/>
      <c r="N23" s="134"/>
      <c r="O23" s="5"/>
    </row>
    <row r="24" spans="1:100" x14ac:dyDescent="0.25">
      <c r="A24" s="3"/>
      <c r="B24" s="4"/>
      <c r="C24" s="28" t="s">
        <v>15</v>
      </c>
      <c r="D24" s="96">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42">
        <v>1</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42">
        <v>5</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42">
        <v>12.5</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51">
        <v>25</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35" t="s">
        <v>32</v>
      </c>
      <c r="I33" s="136"/>
      <c r="J33" s="1"/>
      <c r="K33" s="56"/>
      <c r="N33" s="10"/>
      <c r="O33" s="59"/>
      <c r="P33" s="60"/>
      <c r="Q33" s="61"/>
      <c r="R33" s="37"/>
      <c r="S33" s="37"/>
      <c r="T33" s="37"/>
      <c r="U33" s="37"/>
      <c r="V33" s="37"/>
      <c r="W33" s="37"/>
      <c r="X33" s="37"/>
    </row>
    <row r="34" spans="1:28" x14ac:dyDescent="0.25">
      <c r="A34" s="3"/>
      <c r="B34" s="4"/>
      <c r="H34" s="44" t="s">
        <v>33</v>
      </c>
      <c r="I34" s="99" t="e">
        <f>INDEX(LINEST($G$25:$G$28,($D$25:$D$28)^{0,1,2},,TRUE),1,1)</f>
        <v>#VALUE!</v>
      </c>
      <c r="J34" s="1"/>
      <c r="L34" s="100"/>
      <c r="O34" s="5"/>
      <c r="S34" s="37"/>
      <c r="T34" s="37"/>
    </row>
    <row r="35" spans="1:28" x14ac:dyDescent="0.25">
      <c r="A35" s="3"/>
      <c r="B35" s="4"/>
      <c r="H35" s="44" t="s">
        <v>34</v>
      </c>
      <c r="I35" s="101" t="e">
        <f>INDEX(LINEST($G$25:$G$28,($D$25:$D$28)^{0,1,2},,TRUE),1,2)</f>
        <v>#VALUE!</v>
      </c>
      <c r="L35" s="100"/>
      <c r="O35" s="5"/>
    </row>
    <row r="36" spans="1:28" ht="15.75" thickBot="1" x14ac:dyDescent="0.3">
      <c r="A36" s="3"/>
      <c r="B36" s="4"/>
      <c r="D36" s="56"/>
      <c r="E36" s="64"/>
      <c r="F36" s="1"/>
      <c r="H36" s="53" t="s">
        <v>35</v>
      </c>
      <c r="I36" s="102" t="e">
        <f>INDEX(LINEST($G$25:$G$28,($D$25:$D$28)^{0,1,2},,TRUE),1,4)</f>
        <v>#VALUE!</v>
      </c>
      <c r="J36" s="56"/>
      <c r="L36" s="100"/>
      <c r="O36" s="5"/>
    </row>
    <row r="37" spans="1:28" ht="18" thickBot="1" x14ac:dyDescent="0.3">
      <c r="A37" s="3"/>
      <c r="B37" s="4"/>
      <c r="D37" s="56"/>
      <c r="E37" s="64"/>
      <c r="F37" s="1"/>
      <c r="H37" s="53" t="s">
        <v>57</v>
      </c>
      <c r="I37" s="102" t="e">
        <f>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9" t="s">
        <v>37</v>
      </c>
      <c r="D44" s="130"/>
      <c r="E44" s="130"/>
      <c r="F44" s="130"/>
      <c r="G44" s="131"/>
      <c r="H44" s="129" t="s">
        <v>38</v>
      </c>
      <c r="I44" s="130"/>
      <c r="J44" s="131"/>
      <c r="K44" s="56"/>
      <c r="O44" s="5"/>
    </row>
    <row r="45" spans="1:28" ht="45.75" thickBot="1" x14ac:dyDescent="0.3">
      <c r="A45" s="3"/>
      <c r="B45" s="4"/>
      <c r="C45" s="68" t="s">
        <v>39</v>
      </c>
      <c r="D45" s="69" t="s">
        <v>21</v>
      </c>
      <c r="E45" s="69" t="s">
        <v>22</v>
      </c>
      <c r="F45" s="69" t="s">
        <v>12</v>
      </c>
      <c r="G45" s="70" t="s">
        <v>24</v>
      </c>
      <c r="H45" s="71" t="s">
        <v>40</v>
      </c>
      <c r="I45" s="72" t="s">
        <v>41</v>
      </c>
      <c r="J45" s="73" t="s">
        <v>42</v>
      </c>
      <c r="L45" s="137" t="s">
        <v>43</v>
      </c>
      <c r="M45" s="138"/>
      <c r="N45" s="139"/>
      <c r="O45" s="5"/>
    </row>
    <row r="46" spans="1:28" x14ac:dyDescent="0.25">
      <c r="A46" s="3"/>
      <c r="B46" s="4"/>
      <c r="C46" s="74"/>
      <c r="D46" s="84"/>
      <c r="E46" s="84"/>
      <c r="F46" s="76" t="e">
        <f t="shared" ref="F46:F88" si="0">AVERAGE(D46:E46)-(AVERAGE(E$24:F$24))</f>
        <v>#DIV/0!</v>
      </c>
      <c r="G46" s="77" t="e">
        <f>ABS((STDEV(D46:E46)/AVERAGE(D46:E46))*100)</f>
        <v>#DIV/0!</v>
      </c>
      <c r="H46" s="103" t="e">
        <f>IF(F46&lt;$G$25, "&lt; LoQ",IF(F46&gt;$G$28,"&gt; ULoQ",((-$I$35+SQRT(POWER($I$35,2)-4*$I$34*($I$36-F46)))/(2*$I$34))))</f>
        <v>#DIV/0!</v>
      </c>
      <c r="I46" s="78">
        <v>1</v>
      </c>
      <c r="J46" s="104" t="e">
        <f>IF(F46&lt;$G$25, "&lt; LoQ",IF(F46&gt;$G$28,"&gt; ULoQ",H46*I46))</f>
        <v>#DIV/0!</v>
      </c>
      <c r="L46" s="126" t="s">
        <v>60</v>
      </c>
      <c r="M46" s="79" t="s">
        <v>45</v>
      </c>
      <c r="N46" s="80" t="s">
        <v>46</v>
      </c>
      <c r="O46" s="5"/>
    </row>
    <row r="47" spans="1:28" x14ac:dyDescent="0.25">
      <c r="A47" s="3"/>
      <c r="B47" s="4"/>
      <c r="C47" s="81"/>
      <c r="D47" s="84"/>
      <c r="E47" s="84"/>
      <c r="F47" s="76" t="e">
        <f t="shared" si="0"/>
        <v>#DIV/0!</v>
      </c>
      <c r="G47" s="77" t="e">
        <f t="shared" ref="G47:G68" si="1">ABS((STDEV(D47:E47)/AVERAGE(D47:E47))*100)</f>
        <v>#DIV/0!</v>
      </c>
      <c r="H47" s="103" t="e">
        <f t="shared" ref="H47:H88" si="2">IF(F47&lt;$G$25, "&lt; LoQ",IF(F47&gt;$G$28,"&gt; ULoQ",((-$I$35+SQRT(POWER($I$35,2)-4*$I$34*($I$36-F47)))/(2*$I$34))))</f>
        <v>#DIV/0!</v>
      </c>
      <c r="I47" s="39">
        <v>1</v>
      </c>
      <c r="J47" s="104" t="e">
        <f t="shared" ref="J47:J88" si="3">IF(F47&lt;$G$25, "&lt; LoQ",IF(F47&gt;$G$28,"&gt; ULoQ",H47*I47))</f>
        <v>#DIV/0!</v>
      </c>
      <c r="L47" s="127"/>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28"/>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 t="shared" si="3"/>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 t="shared" si="2"/>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 t="shared" si="3"/>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 t="shared" si="1"/>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1"/>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1"/>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1"/>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IF(F60&lt;$G$25, "&lt; LoQ",IF(F60&gt;$G$28,"&gt; ULoQ",H60*I60))</f>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1"/>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1"/>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si="0"/>
        <v>#DIV/0!</v>
      </c>
      <c r="G68" s="77" t="e">
        <f t="shared" si="1"/>
        <v>#DIV/0!</v>
      </c>
      <c r="H68" s="103" t="e">
        <f t="shared" si="2"/>
        <v>#DIV/0!</v>
      </c>
      <c r="I68" s="39">
        <v>1</v>
      </c>
      <c r="J68" s="104" t="e">
        <f t="shared" si="3"/>
        <v>#DIV/0!</v>
      </c>
      <c r="O68" s="5"/>
      <c r="Q68" s="87"/>
      <c r="R68" s="37"/>
      <c r="S68" s="37"/>
      <c r="T68" s="37"/>
      <c r="U68" s="37"/>
      <c r="V68" s="37"/>
      <c r="W68" s="37"/>
      <c r="X68" s="37"/>
      <c r="Y68" s="37"/>
      <c r="Z68" s="37"/>
      <c r="AA68" s="37"/>
    </row>
    <row r="69" spans="1:28" x14ac:dyDescent="0.25">
      <c r="A69" s="3"/>
      <c r="B69" s="4"/>
      <c r="C69" s="81"/>
      <c r="D69" s="84"/>
      <c r="E69" s="84"/>
      <c r="F69" s="76" t="e">
        <f t="shared" ref="F69:F86" si="4">AVERAGE(D69:E69)-(AVERAGE(E$24:F$24))</f>
        <v>#DIV/0!</v>
      </c>
      <c r="G69" s="77" t="e">
        <f t="shared" ref="G69:G87" si="5">ABS((STDEV(D69:E69)/AVERAGE(D69:E69))*100)</f>
        <v>#DIV/0!</v>
      </c>
      <c r="H69" s="103" t="e">
        <f t="shared" ref="H69:H86" si="6">IF(F69&lt;$G$25, "&lt; LoQ",IF(F69&gt;$G$28,"&gt; ULoQ",((-$I$35+SQRT(POWER($I$35,2)-4*$I$34*($I$36-F69)))/(2*$I$34))))</f>
        <v>#DIV/0!</v>
      </c>
      <c r="I69" s="39">
        <v>1</v>
      </c>
      <c r="J69" s="104" t="e">
        <f t="shared" ref="J69:J78" si="7">IF(F69&lt;$G$25, "&lt; LoQ",IF(F69&gt;$G$28,"&gt; ULoQ",H69*I69))</f>
        <v>#DIV/0!</v>
      </c>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 t="shared" si="7"/>
        <v>#DIV/0!</v>
      </c>
      <c r="L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si="7"/>
        <v>#DIV/0!</v>
      </c>
      <c r="L72" s="1"/>
      <c r="M72" s="1"/>
      <c r="N72" s="1"/>
      <c r="O72" s="5"/>
    </row>
    <row r="73" spans="1:28" x14ac:dyDescent="0.25">
      <c r="A73" s="3"/>
      <c r="B73" s="4"/>
      <c r="C73" s="81"/>
      <c r="D73" s="84"/>
      <c r="E73" s="84"/>
      <c r="F73" s="76" t="e">
        <f t="shared" si="4"/>
        <v>#DIV/0!</v>
      </c>
      <c r="G73" s="77" t="e">
        <f t="shared" si="5"/>
        <v>#DIV/0!</v>
      </c>
      <c r="H73" s="103" t="e">
        <f t="shared" si="6"/>
        <v>#DIV/0!</v>
      </c>
      <c r="I73" s="39">
        <v>1</v>
      </c>
      <c r="J73" s="104" t="e">
        <f t="shared" si="7"/>
        <v>#DIV/0!</v>
      </c>
      <c r="L73" s="1"/>
      <c r="M73" s="1"/>
      <c r="N73" s="1"/>
      <c r="O73" s="86"/>
    </row>
    <row r="74" spans="1:28" x14ac:dyDescent="0.25">
      <c r="A74" s="3"/>
      <c r="B74" s="4"/>
      <c r="C74" s="81"/>
      <c r="D74" s="84"/>
      <c r="E74" s="84"/>
      <c r="F74" s="76" t="e">
        <f t="shared" si="4"/>
        <v>#DIV/0!</v>
      </c>
      <c r="G74" s="77" t="e">
        <f t="shared" si="5"/>
        <v>#DIV/0!</v>
      </c>
      <c r="H74" s="103" t="e">
        <f t="shared" si="6"/>
        <v>#DIV/0!</v>
      </c>
      <c r="I74" s="39">
        <v>1</v>
      </c>
      <c r="J74" s="104" t="e">
        <f t="shared" si="7"/>
        <v>#DIV/0!</v>
      </c>
      <c r="L74" s="105"/>
      <c r="M74" s="106"/>
      <c r="N74" s="1"/>
      <c r="O74" s="86"/>
    </row>
    <row r="75" spans="1:28" x14ac:dyDescent="0.25">
      <c r="A75" s="3"/>
      <c r="B75" s="4"/>
      <c r="C75" s="81"/>
      <c r="D75" s="84"/>
      <c r="E75" s="84"/>
      <c r="F75" s="76" t="e">
        <f t="shared" si="4"/>
        <v>#DIV/0!</v>
      </c>
      <c r="G75" s="77" t="e">
        <f t="shared" si="5"/>
        <v>#DIV/0!</v>
      </c>
      <c r="H75" s="103" t="e">
        <f t="shared" si="6"/>
        <v>#DIV/0!</v>
      </c>
      <c r="I75" s="39">
        <v>1</v>
      </c>
      <c r="J75" s="104" t="e">
        <f t="shared" si="7"/>
        <v>#DIV/0!</v>
      </c>
      <c r="L75" s="1"/>
      <c r="M75" s="1"/>
      <c r="N75" s="1"/>
      <c r="O75" s="86"/>
    </row>
    <row r="76" spans="1:28" x14ac:dyDescent="0.25">
      <c r="A76" s="3"/>
      <c r="B76" s="4"/>
      <c r="C76" s="81"/>
      <c r="D76" s="84"/>
      <c r="E76" s="84"/>
      <c r="F76" s="76" t="e">
        <f t="shared" si="4"/>
        <v>#DIV/0!</v>
      </c>
      <c r="G76" s="77" t="e">
        <f t="shared" si="5"/>
        <v>#DIV/0!</v>
      </c>
      <c r="H76" s="103" t="e">
        <f t="shared" si="6"/>
        <v>#DIV/0!</v>
      </c>
      <c r="I76" s="39">
        <v>1</v>
      </c>
      <c r="J76" s="104" t="e">
        <f t="shared" si="7"/>
        <v>#DIV/0!</v>
      </c>
      <c r="M76" s="1"/>
      <c r="N76" s="1"/>
      <c r="O76" s="86"/>
    </row>
    <row r="77" spans="1:28" x14ac:dyDescent="0.25">
      <c r="A77" s="3"/>
      <c r="B77" s="4"/>
      <c r="C77" s="81"/>
      <c r="D77" s="84"/>
      <c r="E77" s="84"/>
      <c r="F77" s="76" t="e">
        <f t="shared" si="4"/>
        <v>#DIV/0!</v>
      </c>
      <c r="G77" s="77" t="e">
        <f t="shared" si="5"/>
        <v>#DIV/0!</v>
      </c>
      <c r="H77" s="103" t="e">
        <f t="shared" si="6"/>
        <v>#DIV/0!</v>
      </c>
      <c r="I77" s="39">
        <v>1</v>
      </c>
      <c r="J77" s="104" t="e">
        <f t="shared" si="7"/>
        <v>#DIV/0!</v>
      </c>
      <c r="L77" s="1"/>
      <c r="M77" s="1"/>
      <c r="N77" s="107"/>
      <c r="O77" s="86"/>
    </row>
    <row r="78" spans="1:28" x14ac:dyDescent="0.25">
      <c r="A78" s="3"/>
      <c r="B78" s="4"/>
      <c r="C78" s="81"/>
      <c r="D78" s="84"/>
      <c r="E78" s="84"/>
      <c r="F78" s="76" t="e">
        <f t="shared" si="4"/>
        <v>#DIV/0!</v>
      </c>
      <c r="G78" s="77" t="e">
        <f t="shared" si="5"/>
        <v>#DIV/0!</v>
      </c>
      <c r="H78" s="103" t="e">
        <f t="shared" si="6"/>
        <v>#DIV/0!</v>
      </c>
      <c r="I78" s="39">
        <v>1</v>
      </c>
      <c r="J78" s="104" t="e">
        <f t="shared" si="7"/>
        <v>#DIV/0!</v>
      </c>
      <c r="L78" s="1"/>
      <c r="M78" s="1"/>
      <c r="N78" s="1"/>
      <c r="O78" s="86"/>
    </row>
    <row r="79" spans="1:28" x14ac:dyDescent="0.25">
      <c r="A79" s="3"/>
      <c r="B79" s="4"/>
      <c r="C79" s="81"/>
      <c r="D79" s="84"/>
      <c r="E79" s="84"/>
      <c r="F79" s="76" t="e">
        <f t="shared" si="4"/>
        <v>#DIV/0!</v>
      </c>
      <c r="G79" s="77" t="e">
        <f t="shared" si="5"/>
        <v>#DIV/0!</v>
      </c>
      <c r="H79" s="103" t="e">
        <f t="shared" si="6"/>
        <v>#DIV/0!</v>
      </c>
      <c r="I79" s="39">
        <v>1</v>
      </c>
      <c r="J79" s="104" t="e">
        <f>IF(F79&lt;$G$25, "&lt; LoQ",IF(F79&gt;$G$28,"&gt; ULoQ",H79*I79))</f>
        <v>#DIV/0!</v>
      </c>
      <c r="L79" s="108"/>
      <c r="M79" s="1"/>
      <c r="N79" s="1"/>
      <c r="O79" s="86"/>
    </row>
    <row r="80" spans="1:28" x14ac:dyDescent="0.25">
      <c r="A80" s="3"/>
      <c r="B80" s="4"/>
      <c r="C80" s="81"/>
      <c r="D80" s="84"/>
      <c r="E80" s="84"/>
      <c r="F80" s="76" t="e">
        <f t="shared" si="4"/>
        <v>#DIV/0!</v>
      </c>
      <c r="G80" s="77" t="e">
        <f t="shared" si="5"/>
        <v>#DIV/0!</v>
      </c>
      <c r="H80" s="103" t="e">
        <f t="shared" si="6"/>
        <v>#DIV/0!</v>
      </c>
      <c r="I80" s="39">
        <v>1</v>
      </c>
      <c r="J80" s="104" t="e">
        <f t="shared" ref="J80:J87" si="8">IF(F80&lt;$G$25, "&lt; LoQ",IF(F80&gt;$G$28,"&gt; ULoQ",H80*I80))</f>
        <v>#DIV/0!</v>
      </c>
      <c r="L80" s="1"/>
      <c r="M80" s="1"/>
      <c r="N80" s="1"/>
      <c r="O80" s="86"/>
    </row>
    <row r="81" spans="1:15" x14ac:dyDescent="0.25">
      <c r="A81" s="3"/>
      <c r="B81" s="4"/>
      <c r="C81" s="81"/>
      <c r="D81" s="75"/>
      <c r="E81" s="75"/>
      <c r="F81" s="76" t="e">
        <f t="shared" si="4"/>
        <v>#DIV/0!</v>
      </c>
      <c r="G81" s="77" t="e">
        <f t="shared" si="5"/>
        <v>#DIV/0!</v>
      </c>
      <c r="H81" s="103" t="e">
        <f t="shared" si="6"/>
        <v>#DIV/0!</v>
      </c>
      <c r="I81" s="39">
        <v>1</v>
      </c>
      <c r="J81" s="104" t="e">
        <f t="shared" si="8"/>
        <v>#DIV/0!</v>
      </c>
      <c r="L81" s="1"/>
      <c r="M81" s="1"/>
      <c r="N81" s="1"/>
      <c r="O81" s="86"/>
    </row>
    <row r="82" spans="1:15" x14ac:dyDescent="0.25">
      <c r="A82" s="3"/>
      <c r="B82" s="4"/>
      <c r="C82" s="81"/>
      <c r="D82" s="84"/>
      <c r="E82" s="84"/>
      <c r="F82" s="76" t="e">
        <f t="shared" si="4"/>
        <v>#DIV/0!</v>
      </c>
      <c r="G82" s="77" t="e">
        <f t="shared" si="5"/>
        <v>#DIV/0!</v>
      </c>
      <c r="H82" s="103" t="e">
        <f t="shared" si="6"/>
        <v>#DIV/0!</v>
      </c>
      <c r="I82" s="39">
        <v>1</v>
      </c>
      <c r="J82" s="104" t="e">
        <f t="shared" si="8"/>
        <v>#DIV/0!</v>
      </c>
      <c r="L82" s="1"/>
      <c r="M82" s="1"/>
      <c r="N82" s="1"/>
      <c r="O82" s="86"/>
    </row>
    <row r="83" spans="1:15" x14ac:dyDescent="0.25">
      <c r="A83" s="3"/>
      <c r="B83" s="4"/>
      <c r="C83" s="81"/>
      <c r="D83" s="84"/>
      <c r="E83" s="84"/>
      <c r="F83" s="76" t="e">
        <f t="shared" si="4"/>
        <v>#DIV/0!</v>
      </c>
      <c r="G83" s="77" t="e">
        <f t="shared" si="5"/>
        <v>#DIV/0!</v>
      </c>
      <c r="H83" s="103" t="e">
        <f t="shared" si="6"/>
        <v>#DIV/0!</v>
      </c>
      <c r="I83" s="39">
        <v>1</v>
      </c>
      <c r="J83" s="104" t="e">
        <f t="shared" si="8"/>
        <v>#DIV/0!</v>
      </c>
      <c r="L83" s="1"/>
      <c r="M83" s="1"/>
      <c r="N83" s="1"/>
      <c r="O83" s="86"/>
    </row>
    <row r="84" spans="1:15" x14ac:dyDescent="0.25">
      <c r="A84" s="3"/>
      <c r="B84" s="4"/>
      <c r="C84" s="81"/>
      <c r="D84" s="84"/>
      <c r="E84" s="84"/>
      <c r="F84" s="76" t="e">
        <f t="shared" si="4"/>
        <v>#DIV/0!</v>
      </c>
      <c r="G84" s="77" t="e">
        <f t="shared" si="5"/>
        <v>#DIV/0!</v>
      </c>
      <c r="H84" s="103" t="e">
        <f t="shared" si="6"/>
        <v>#DIV/0!</v>
      </c>
      <c r="I84" s="39">
        <v>1</v>
      </c>
      <c r="J84" s="104" t="e">
        <f t="shared" si="8"/>
        <v>#DIV/0!</v>
      </c>
      <c r="L84" s="1"/>
      <c r="M84" s="1"/>
      <c r="N84" s="1"/>
      <c r="O84" s="86"/>
    </row>
    <row r="85" spans="1:15" x14ac:dyDescent="0.25">
      <c r="A85" s="3"/>
      <c r="B85" s="4"/>
      <c r="C85" s="81"/>
      <c r="D85" s="75"/>
      <c r="E85" s="75"/>
      <c r="F85" s="76" t="e">
        <f t="shared" si="4"/>
        <v>#DIV/0!</v>
      </c>
      <c r="G85" s="77" t="e">
        <f t="shared" si="5"/>
        <v>#DIV/0!</v>
      </c>
      <c r="H85" s="103" t="e">
        <f t="shared" si="6"/>
        <v>#DIV/0!</v>
      </c>
      <c r="I85" s="39">
        <v>1</v>
      </c>
      <c r="J85" s="104" t="e">
        <f t="shared" si="8"/>
        <v>#DIV/0!</v>
      </c>
      <c r="O85" s="86"/>
    </row>
    <row r="86" spans="1:15" x14ac:dyDescent="0.25">
      <c r="A86" s="3"/>
      <c r="B86" s="4"/>
      <c r="C86" s="81"/>
      <c r="D86" s="84"/>
      <c r="E86" s="84"/>
      <c r="F86" s="76" t="e">
        <f t="shared" si="4"/>
        <v>#DIV/0!</v>
      </c>
      <c r="G86" s="77" t="e">
        <f t="shared" si="5"/>
        <v>#DIV/0!</v>
      </c>
      <c r="H86" s="103" t="e">
        <f t="shared" si="6"/>
        <v>#DIV/0!</v>
      </c>
      <c r="I86" s="39">
        <v>1</v>
      </c>
      <c r="J86" s="104" t="e">
        <f t="shared" si="8"/>
        <v>#DIV/0!</v>
      </c>
      <c r="O86" s="5"/>
    </row>
    <row r="87" spans="1:15" x14ac:dyDescent="0.25">
      <c r="A87" s="3"/>
      <c r="B87" s="4"/>
      <c r="C87" s="81"/>
      <c r="D87" s="84"/>
      <c r="E87" s="84"/>
      <c r="F87" s="76" t="e">
        <f>AVERAGE(D87:E87)-(AVERAGE(E$24:F$24))</f>
        <v>#DIV/0!</v>
      </c>
      <c r="G87" s="77" t="e">
        <f t="shared" si="5"/>
        <v>#DIV/0!</v>
      </c>
      <c r="H87" s="103" t="e">
        <f>IF(F87&lt;$G$25, "&lt; LoQ",IF(F87&gt;$G$28,"&gt; ULoQ",((-$I$35+SQRT(POWER($I$35,2)-4*$I$34*($I$36-F87)))/(2*$I$34))))</f>
        <v>#DIV/0!</v>
      </c>
      <c r="I87" s="39">
        <v>1</v>
      </c>
      <c r="J87" s="104" t="e">
        <f t="shared" si="8"/>
        <v>#DIV/0!</v>
      </c>
      <c r="O87" s="5"/>
    </row>
    <row r="88" spans="1:15" ht="15.75" thickBot="1" x14ac:dyDescent="0.3">
      <c r="A88" s="3"/>
      <c r="B88" s="4"/>
      <c r="C88" s="88"/>
      <c r="D88" s="109"/>
      <c r="E88" s="109"/>
      <c r="F88" s="90" t="e">
        <f t="shared" si="0"/>
        <v>#DIV/0!</v>
      </c>
      <c r="G88" s="91" t="e">
        <f>ABS((STDEV(D88:E88)/AVERAGE(D88:E88))*100)</f>
        <v>#DIV/0!</v>
      </c>
      <c r="H88" s="110" t="e">
        <f t="shared" si="2"/>
        <v>#DIV/0!</v>
      </c>
      <c r="I88" s="48">
        <v>1</v>
      </c>
      <c r="J88" s="125" t="e">
        <f t="shared" si="3"/>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B348" s="3"/>
      <c r="C348" s="3"/>
      <c r="D348" s="3"/>
      <c r="E348" s="3"/>
      <c r="F348" s="3"/>
      <c r="G348" s="3"/>
      <c r="H348" s="3"/>
      <c r="I348" s="3"/>
      <c r="J348" s="3"/>
      <c r="K348" s="3"/>
      <c r="L348" s="3"/>
      <c r="M348" s="3"/>
      <c r="N348" s="3"/>
      <c r="O348" s="3"/>
    </row>
    <row r="349" spans="1:15" x14ac:dyDescent="0.25">
      <c r="B349" s="3"/>
      <c r="C349" s="3"/>
      <c r="D349" s="3"/>
      <c r="E349" s="3"/>
      <c r="F349" s="3"/>
      <c r="G349" s="3"/>
      <c r="H349" s="3"/>
      <c r="I349" s="3"/>
      <c r="J349" s="3"/>
      <c r="K349" s="3"/>
      <c r="L349" s="3"/>
      <c r="M349" s="3"/>
      <c r="N349" s="3"/>
      <c r="O349" s="3"/>
    </row>
    <row r="350" spans="1:15" x14ac:dyDescent="0.25">
      <c r="B350" s="3"/>
      <c r="C350" s="3"/>
      <c r="D350" s="3"/>
      <c r="E350" s="3"/>
      <c r="F350" s="3"/>
      <c r="G350" s="3"/>
      <c r="H350" s="3"/>
      <c r="I350" s="3"/>
      <c r="J350" s="3"/>
      <c r="K350" s="3"/>
      <c r="L350" s="3"/>
      <c r="M350" s="3"/>
      <c r="N350" s="3"/>
      <c r="O350" s="3"/>
    </row>
    <row r="351" spans="1:15" x14ac:dyDescent="0.25">
      <c r="B351" s="3"/>
      <c r="C351" s="3"/>
      <c r="D351" s="3"/>
      <c r="E351" s="3"/>
      <c r="F351" s="3"/>
      <c r="G351" s="3"/>
      <c r="H351" s="3"/>
      <c r="I351" s="3"/>
      <c r="J351" s="3"/>
      <c r="K351" s="3"/>
      <c r="L351" s="3"/>
      <c r="M351" s="3"/>
      <c r="N351" s="3"/>
      <c r="O351" s="3"/>
    </row>
    <row r="352" spans="1:15" x14ac:dyDescent="0.25">
      <c r="B352" s="3"/>
      <c r="C352" s="3"/>
      <c r="D352" s="3"/>
      <c r="E352" s="3"/>
      <c r="F352" s="3"/>
      <c r="G352" s="3"/>
      <c r="H352" s="3"/>
      <c r="I352" s="3"/>
      <c r="J352" s="3"/>
      <c r="K352" s="3"/>
      <c r="L352" s="3"/>
      <c r="M352" s="3"/>
      <c r="N352" s="3"/>
      <c r="O352" s="3"/>
    </row>
    <row r="353" spans="2:15" x14ac:dyDescent="0.25">
      <c r="B353" s="3"/>
      <c r="C353" s="3"/>
      <c r="D353" s="3"/>
      <c r="E353" s="3"/>
      <c r="F353" s="3"/>
      <c r="G353" s="3"/>
      <c r="H353" s="3"/>
      <c r="I353" s="3"/>
      <c r="J353" s="3"/>
      <c r="K353" s="3"/>
      <c r="L353" s="3"/>
      <c r="M353" s="3"/>
      <c r="N353" s="3"/>
      <c r="O353" s="3"/>
    </row>
    <row r="354" spans="2:15" x14ac:dyDescent="0.25">
      <c r="B354" s="3"/>
      <c r="C354" s="3"/>
      <c r="D354" s="3"/>
      <c r="E354" s="3"/>
      <c r="F354" s="3"/>
      <c r="G354" s="3"/>
      <c r="H354" s="3"/>
      <c r="I354" s="3"/>
      <c r="J354" s="3"/>
      <c r="K354" s="3"/>
      <c r="L354" s="3"/>
      <c r="M354" s="3"/>
      <c r="N354" s="3"/>
      <c r="O354" s="3"/>
    </row>
    <row r="355" spans="2:15" x14ac:dyDescent="0.25">
      <c r="B355" s="3"/>
      <c r="C355" s="3"/>
      <c r="D355" s="3"/>
      <c r="E355" s="3"/>
      <c r="F355" s="3"/>
      <c r="G355" s="3"/>
      <c r="H355" s="3"/>
      <c r="I355" s="3"/>
      <c r="J355" s="3"/>
      <c r="K355" s="3"/>
      <c r="L355" s="3"/>
      <c r="M355" s="3"/>
      <c r="N355" s="3"/>
      <c r="O355" s="3"/>
    </row>
    <row r="356" spans="2:15" x14ac:dyDescent="0.25">
      <c r="B356" s="3"/>
      <c r="C356" s="3"/>
      <c r="D356" s="3"/>
      <c r="E356" s="3"/>
      <c r="F356" s="3"/>
      <c r="G356" s="3"/>
      <c r="H356" s="3"/>
      <c r="I356" s="3"/>
      <c r="J356" s="3"/>
      <c r="K356" s="3"/>
      <c r="L356" s="3"/>
      <c r="M356" s="3"/>
      <c r="N356" s="3"/>
      <c r="O356" s="3"/>
    </row>
    <row r="357" spans="2:15" x14ac:dyDescent="0.25">
      <c r="B357" s="3"/>
      <c r="C357" s="3"/>
      <c r="D357" s="3"/>
      <c r="E357" s="3"/>
      <c r="F357" s="3"/>
      <c r="G357" s="3"/>
      <c r="H357" s="3"/>
      <c r="I357" s="3"/>
      <c r="J357" s="3"/>
      <c r="K357" s="3"/>
      <c r="L357" s="3"/>
      <c r="M357" s="3"/>
      <c r="N357" s="3"/>
      <c r="O357" s="3"/>
    </row>
    <row r="358" spans="2:15" x14ac:dyDescent="0.25">
      <c r="B358" s="3"/>
      <c r="C358" s="3"/>
      <c r="D358" s="3"/>
      <c r="E358" s="3"/>
      <c r="F358" s="3"/>
      <c r="G358" s="3"/>
      <c r="H358" s="3"/>
      <c r="I358" s="3"/>
      <c r="J358" s="3"/>
      <c r="K358" s="3"/>
      <c r="L358" s="3"/>
      <c r="M358" s="3"/>
      <c r="N358" s="3"/>
      <c r="O358" s="3"/>
    </row>
    <row r="359" spans="2:15" x14ac:dyDescent="0.25">
      <c r="B359" s="3"/>
      <c r="C359" s="3"/>
      <c r="D359" s="3"/>
      <c r="E359" s="3"/>
      <c r="F359" s="3"/>
      <c r="G359" s="3"/>
      <c r="H359" s="3"/>
      <c r="I359" s="3"/>
      <c r="J359" s="3"/>
      <c r="K359" s="3"/>
      <c r="L359" s="3"/>
      <c r="M359" s="3"/>
      <c r="N359" s="3"/>
      <c r="O359" s="3"/>
    </row>
    <row r="360" spans="2:15" x14ac:dyDescent="0.25">
      <c r="B360" s="3"/>
      <c r="C360" s="3"/>
      <c r="D360" s="3"/>
      <c r="E360" s="3"/>
      <c r="F360" s="3"/>
      <c r="G360" s="3"/>
      <c r="H360" s="3"/>
      <c r="I360" s="3"/>
      <c r="J360" s="3"/>
      <c r="K360" s="3"/>
      <c r="L360" s="3"/>
      <c r="M360" s="3"/>
      <c r="N360" s="3"/>
      <c r="O360" s="3"/>
    </row>
    <row r="361" spans="2:15" x14ac:dyDescent="0.25">
      <c r="B361" s="3"/>
      <c r="C361" s="3"/>
      <c r="D361" s="3"/>
      <c r="E361" s="3"/>
      <c r="F361" s="3"/>
      <c r="G361" s="3"/>
      <c r="H361" s="3"/>
      <c r="I361" s="3"/>
      <c r="J361" s="3"/>
      <c r="K361" s="3"/>
      <c r="L361" s="3"/>
      <c r="M361" s="3"/>
      <c r="N361" s="3"/>
      <c r="O361" s="3"/>
    </row>
    <row r="362" spans="2:15" x14ac:dyDescent="0.25">
      <c r="B362" s="3"/>
      <c r="C362" s="3"/>
      <c r="D362" s="3"/>
      <c r="E362" s="3"/>
      <c r="F362" s="3"/>
      <c r="G362" s="3"/>
      <c r="H362" s="3"/>
      <c r="I362" s="3"/>
      <c r="J362" s="3"/>
      <c r="K362" s="3"/>
      <c r="L362" s="3"/>
      <c r="M362" s="3"/>
      <c r="N362" s="3"/>
      <c r="O362" s="3"/>
    </row>
    <row r="363" spans="2:15" x14ac:dyDescent="0.25">
      <c r="B363" s="3"/>
      <c r="C363" s="3"/>
      <c r="D363" s="3"/>
      <c r="E363" s="3"/>
      <c r="F363" s="3"/>
      <c r="G363" s="3"/>
      <c r="H363" s="3"/>
      <c r="I363" s="3"/>
      <c r="J363" s="3"/>
      <c r="K363" s="3"/>
      <c r="L363" s="3"/>
      <c r="M363" s="3"/>
      <c r="N363" s="3"/>
      <c r="O363" s="3"/>
    </row>
    <row r="364" spans="2:15" x14ac:dyDescent="0.25">
      <c r="B364" s="3"/>
      <c r="C364" s="3"/>
      <c r="D364" s="3"/>
      <c r="E364" s="3"/>
      <c r="F364" s="3"/>
      <c r="G364" s="3"/>
      <c r="H364" s="3"/>
      <c r="I364" s="3"/>
      <c r="J364" s="3"/>
      <c r="K364" s="3"/>
      <c r="L364" s="3"/>
      <c r="M364" s="3"/>
      <c r="N364" s="3"/>
      <c r="O364" s="3"/>
    </row>
    <row r="365" spans="2:15" x14ac:dyDescent="0.25">
      <c r="B365" s="3"/>
      <c r="C365" s="3"/>
      <c r="D365" s="3"/>
      <c r="E365" s="3"/>
      <c r="F365" s="3"/>
      <c r="G365" s="3"/>
      <c r="H365" s="3"/>
      <c r="I365" s="3"/>
      <c r="J365" s="3"/>
      <c r="K365" s="3"/>
      <c r="L365" s="3"/>
      <c r="M365" s="3"/>
      <c r="N365" s="3"/>
      <c r="O365" s="3"/>
    </row>
    <row r="366" spans="2:15" x14ac:dyDescent="0.25">
      <c r="B366" s="3"/>
      <c r="C366" s="3"/>
      <c r="D366" s="3"/>
      <c r="E366" s="3"/>
      <c r="F366" s="3"/>
      <c r="G366" s="3"/>
      <c r="H366" s="3"/>
      <c r="I366" s="3"/>
      <c r="J366" s="3"/>
      <c r="K366" s="3"/>
      <c r="L366" s="3"/>
      <c r="M366" s="3"/>
      <c r="N366" s="3"/>
      <c r="O366" s="3"/>
    </row>
  </sheetData>
  <sheetProtection algorithmName="SHA-512" hashValue="51hBIna5VCqr3GXh5sCj8XeTjPyU7hPAqLhhectLpI4RImYUWDnNan7GDElnQ4RzjlM/TDM61mzMTneiFMUrfg==" saltValue="Vg321DywUtGBCYUSWsuNEg==" spinCount="100000" sheet="1" objects="1" scenarios="1"/>
  <mergeCells count="22">
    <mergeCell ref="C7:M7"/>
    <mergeCell ref="A1:P1"/>
    <mergeCell ref="B2:O2"/>
    <mergeCell ref="C4:I4"/>
    <mergeCell ref="C5:O5"/>
    <mergeCell ref="C6:O6"/>
    <mergeCell ref="C8:O8"/>
    <mergeCell ref="C13:E13"/>
    <mergeCell ref="G13:J13"/>
    <mergeCell ref="D14:E14"/>
    <mergeCell ref="G14:H14"/>
    <mergeCell ref="I14:J14"/>
    <mergeCell ref="C44:G44"/>
    <mergeCell ref="H44:J44"/>
    <mergeCell ref="L45:N45"/>
    <mergeCell ref="L46:L48"/>
    <mergeCell ref="D15:E15"/>
    <mergeCell ref="C16:C20"/>
    <mergeCell ref="D16:E20"/>
    <mergeCell ref="C22:J22"/>
    <mergeCell ref="L23:N23"/>
    <mergeCell ref="H33:I33"/>
  </mergeCells>
  <conditionalFormatting sqref="F46:F88">
    <cfRule type="cellIs" dxfId="55" priority="1" stopIfTrue="1" operator="lessThan">
      <formula>$G$25</formula>
    </cfRule>
    <cfRule type="cellIs" dxfId="54" priority="2" stopIfTrue="1" operator="between">
      <formula>$G$25</formula>
      <formula>$G$28</formula>
    </cfRule>
    <cfRule type="cellIs" dxfId="53" priority="3" stopIfTrue="1" operator="greaterThan">
      <formula>$G$28</formula>
    </cfRule>
  </conditionalFormatting>
  <conditionalFormatting sqref="H24:H28 G46:G88">
    <cfRule type="cellIs" dxfId="52" priority="9" stopIfTrue="1" operator="equal">
      <formula>20</formula>
    </cfRule>
    <cfRule type="cellIs" dxfId="51" priority="10" stopIfTrue="1" operator="lessThan">
      <formula>20</formula>
    </cfRule>
    <cfRule type="cellIs" dxfId="50" priority="11" stopIfTrue="1" operator="greaterThan">
      <formula>20</formula>
    </cfRule>
  </conditionalFormatting>
  <conditionalFormatting sqref="J25:J28">
    <cfRule type="cellIs" dxfId="49" priority="4" stopIfTrue="1" operator="equal">
      <formula>35</formula>
    </cfRule>
    <cfRule type="cellIs" dxfId="48" priority="5" stopIfTrue="1" operator="lessThan">
      <formula>35</formula>
    </cfRule>
    <cfRule type="cellIs" dxfId="47" priority="6" stopIfTrue="1" operator="greaterThan">
      <formula>35</formula>
    </cfRule>
  </conditionalFormatting>
  <conditionalFormatting sqref="J46:J88">
    <cfRule type="cellIs" dxfId="46" priority="12" stopIfTrue="1" operator="between">
      <formula>#REF!</formula>
      <formula>#REF!</formula>
    </cfRule>
    <cfRule type="cellIs" dxfId="45" priority="13" stopIfTrue="1" operator="lessThan">
      <formula>#REF!</formula>
    </cfRule>
    <cfRule type="cellIs" dxfId="44" priority="14" stopIfTrue="1" operator="greaterThan">
      <formula>#REF!</formula>
    </cfRule>
  </conditionalFormatting>
  <conditionalFormatting sqref="N24:N28">
    <cfRule type="cellIs" dxfId="43" priority="7" stopIfTrue="1" operator="equal">
      <formula>"Incorrect"</formula>
    </cfRule>
    <cfRule type="cellIs" dxfId="42"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0C9CA-3266-4611-A22A-142A346B4283}">
  <dimension ref="A1:CV366"/>
  <sheetViews>
    <sheetView zoomScaleNormal="100" workbookViewId="0">
      <selection activeCell="S77" sqref="S77"/>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2"/>
      <c r="B1" s="162"/>
      <c r="C1" s="162"/>
      <c r="D1" s="162"/>
      <c r="E1" s="162"/>
      <c r="F1" s="162"/>
      <c r="G1" s="162"/>
      <c r="H1" s="162"/>
      <c r="I1" s="162"/>
      <c r="J1" s="162"/>
      <c r="K1" s="162"/>
      <c r="L1" s="162"/>
      <c r="M1" s="162"/>
      <c r="N1" s="162"/>
      <c r="O1" s="162"/>
      <c r="P1" s="162"/>
    </row>
    <row r="2" spans="1:100" ht="21.75" thickBot="1" x14ac:dyDescent="0.4">
      <c r="A2" s="3"/>
      <c r="B2" s="129" t="s">
        <v>84</v>
      </c>
      <c r="C2" s="130"/>
      <c r="D2" s="130"/>
      <c r="E2" s="130"/>
      <c r="F2" s="130"/>
      <c r="G2" s="130"/>
      <c r="H2" s="130"/>
      <c r="I2" s="130"/>
      <c r="J2" s="130"/>
      <c r="K2" s="130"/>
      <c r="L2" s="130"/>
      <c r="M2" s="130"/>
      <c r="N2" s="130"/>
      <c r="O2" s="130"/>
    </row>
    <row r="3" spans="1:100" x14ac:dyDescent="0.25">
      <c r="A3" s="3"/>
      <c r="B3" s="4"/>
      <c r="C3" s="2" t="s">
        <v>1</v>
      </c>
      <c r="O3" s="5"/>
    </row>
    <row r="4" spans="1:100" ht="18" x14ac:dyDescent="0.35">
      <c r="A4" s="3"/>
      <c r="B4" s="4"/>
      <c r="C4" s="157" t="s">
        <v>52</v>
      </c>
      <c r="D4" s="157"/>
      <c r="E4" s="157"/>
      <c r="F4" s="157"/>
      <c r="G4" s="157"/>
      <c r="H4" s="157"/>
      <c r="I4" s="157"/>
      <c r="O4" s="5"/>
    </row>
    <row r="5" spans="1:100" ht="31.5" customHeight="1" x14ac:dyDescent="0.25">
      <c r="A5" s="3"/>
      <c r="B5" s="4"/>
      <c r="C5" s="155" t="s">
        <v>3</v>
      </c>
      <c r="D5" s="155"/>
      <c r="E5" s="155"/>
      <c r="F5" s="155"/>
      <c r="G5" s="155"/>
      <c r="H5" s="155"/>
      <c r="I5" s="155"/>
      <c r="J5" s="155"/>
      <c r="K5" s="155"/>
      <c r="L5" s="155"/>
      <c r="M5" s="155"/>
      <c r="N5" s="155"/>
      <c r="O5" s="156"/>
    </row>
    <row r="6" spans="1:100" ht="46.5" customHeight="1" x14ac:dyDescent="0.25">
      <c r="A6" s="3"/>
      <c r="B6" s="4"/>
      <c r="C6" s="155" t="s">
        <v>111</v>
      </c>
      <c r="D6" s="155"/>
      <c r="E6" s="155"/>
      <c r="F6" s="155"/>
      <c r="G6" s="155"/>
      <c r="H6" s="155"/>
      <c r="I6" s="155"/>
      <c r="J6" s="155"/>
      <c r="K6" s="155"/>
      <c r="L6" s="155"/>
      <c r="M6" s="155"/>
      <c r="N6" s="155"/>
      <c r="O6" s="156"/>
    </row>
    <row r="7" spans="1:100" x14ac:dyDescent="0.25">
      <c r="A7" s="3"/>
      <c r="B7" s="4"/>
      <c r="C7" s="157" t="s">
        <v>53</v>
      </c>
      <c r="D7" s="157"/>
      <c r="E7" s="157"/>
      <c r="F7" s="157"/>
      <c r="G7" s="157"/>
      <c r="H7" s="157"/>
      <c r="I7" s="157"/>
      <c r="J7" s="157"/>
      <c r="K7" s="157"/>
      <c r="L7" s="157"/>
      <c r="M7" s="157"/>
      <c r="O7" s="5"/>
    </row>
    <row r="8" spans="1:100" x14ac:dyDescent="0.25">
      <c r="A8" s="3"/>
      <c r="B8" s="4"/>
      <c r="C8" s="157" t="s">
        <v>4</v>
      </c>
      <c r="D8" s="157"/>
      <c r="E8" s="157"/>
      <c r="F8" s="157"/>
      <c r="G8" s="157"/>
      <c r="H8" s="157"/>
      <c r="I8" s="157"/>
      <c r="J8" s="157"/>
      <c r="K8" s="157"/>
      <c r="L8" s="157"/>
      <c r="M8" s="157"/>
      <c r="N8" s="157"/>
      <c r="O8" s="161"/>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108</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58" t="s">
        <v>5</v>
      </c>
      <c r="D13" s="159"/>
      <c r="E13" s="160"/>
      <c r="G13" s="129" t="s">
        <v>6</v>
      </c>
      <c r="H13" s="130"/>
      <c r="I13" s="130"/>
      <c r="J13" s="131"/>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40"/>
      <c r="E14" s="141"/>
      <c r="G14" s="142" t="s">
        <v>8</v>
      </c>
      <c r="H14" s="134"/>
      <c r="I14" s="143"/>
      <c r="J14" s="144"/>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5"/>
      <c r="E15" s="146"/>
      <c r="G15" s="14" t="s">
        <v>10</v>
      </c>
      <c r="H15" s="15" t="s">
        <v>65</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7" t="s">
        <v>14</v>
      </c>
      <c r="D16" s="175"/>
      <c r="E16" s="176"/>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7"/>
      <c r="D17" s="177"/>
      <c r="E17" s="178"/>
      <c r="G17" s="18" t="s">
        <v>16</v>
      </c>
      <c r="H17" s="22">
        <v>2</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7"/>
      <c r="D18" s="177"/>
      <c r="E18" s="178"/>
      <c r="G18" s="18" t="s">
        <v>17</v>
      </c>
      <c r="H18" s="22">
        <v>4</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7"/>
      <c r="D19" s="177"/>
      <c r="E19" s="178"/>
      <c r="G19" s="18" t="s">
        <v>18</v>
      </c>
      <c r="H19" s="22">
        <v>10</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8"/>
      <c r="D20" s="179"/>
      <c r="E20" s="180"/>
      <c r="G20" s="24" t="s">
        <v>19</v>
      </c>
      <c r="H20" s="25">
        <v>20</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9" t="s">
        <v>20</v>
      </c>
      <c r="D22" s="130"/>
      <c r="E22" s="130"/>
      <c r="F22" s="130"/>
      <c r="G22" s="130"/>
      <c r="H22" s="130"/>
      <c r="I22" s="130"/>
      <c r="J22" s="131"/>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65</v>
      </c>
      <c r="E23" s="17" t="s">
        <v>21</v>
      </c>
      <c r="F23" s="17" t="s">
        <v>22</v>
      </c>
      <c r="G23" s="27" t="s">
        <v>23</v>
      </c>
      <c r="H23" s="17" t="s">
        <v>24</v>
      </c>
      <c r="I23" s="17" t="s">
        <v>13</v>
      </c>
      <c r="J23" s="15" t="s">
        <v>25</v>
      </c>
      <c r="L23" s="132" t="s">
        <v>26</v>
      </c>
      <c r="M23" s="133"/>
      <c r="N23" s="134"/>
      <c r="O23" s="5"/>
    </row>
    <row r="24" spans="1:100" x14ac:dyDescent="0.25">
      <c r="A24" s="3"/>
      <c r="B24" s="4"/>
      <c r="C24" s="28" t="s">
        <v>15</v>
      </c>
      <c r="D24" s="19">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22">
        <v>2</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22">
        <v>4</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22">
        <v>10</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25">
        <v>20</v>
      </c>
      <c r="E28" s="48"/>
      <c r="F28" s="48"/>
      <c r="G28" s="49" t="e">
        <f>(AVERAGE(E28:F28)-$G$24)</f>
        <v>#DIV/0!</v>
      </c>
      <c r="H28" s="50" t="e">
        <f>(STDEV(E28:F28)/AVERAGE(E28:F28))*100</f>
        <v>#DIV/0!</v>
      </c>
      <c r="I28" s="51" t="e">
        <f>(G28/$G$28)</f>
        <v>#DIV/0!</v>
      </c>
      <c r="J28" s="52" t="e">
        <f>(STDEV(I28,J20)/AVERAGE(I28,J20)*100)</f>
        <v>#DIV/0!</v>
      </c>
      <c r="L28" s="53" t="s">
        <v>78</v>
      </c>
      <c r="M28" s="54" t="e">
        <f>AVERAGE(E28:F28)/AVERAGE(E25:F25)</f>
        <v>#DIV/0!</v>
      </c>
      <c r="N28" s="55" t="e">
        <f>IF(M28&gt;2,"Correct","Incorrect")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35" t="s">
        <v>32</v>
      </c>
      <c r="I33" s="136"/>
      <c r="J33" s="1"/>
      <c r="K33" s="56"/>
      <c r="O33" s="59"/>
      <c r="P33" s="60"/>
      <c r="Q33" s="61"/>
      <c r="R33" s="37"/>
      <c r="S33" s="37"/>
      <c r="T33" s="37"/>
      <c r="U33" s="37"/>
      <c r="V33" s="37"/>
      <c r="W33" s="37"/>
      <c r="X33" s="37"/>
    </row>
    <row r="34" spans="1:28" x14ac:dyDescent="0.25">
      <c r="A34" s="3"/>
      <c r="B34" s="4"/>
      <c r="H34" s="44" t="s">
        <v>33</v>
      </c>
      <c r="I34" s="99" t="e">
        <f t="array" ref="I34">INDEX(LINEST($G$25:$G$28,($D$25:$D$28)^{0,1,2},,TRUE),1,1)</f>
        <v>#VALUE!</v>
      </c>
      <c r="O34" s="5"/>
      <c r="S34" s="37"/>
      <c r="T34" s="37"/>
    </row>
    <row r="35" spans="1:28" x14ac:dyDescent="0.25">
      <c r="A35" s="3"/>
      <c r="B35" s="4"/>
      <c r="H35" s="44" t="s">
        <v>34</v>
      </c>
      <c r="I35" s="101" t="e">
        <f t="array" ref="I35">INDEX(LINEST($G$25:$G$28,($D$25:$D$28)^{0,1,2},,TRUE),1,2)</f>
        <v>#VALUE!</v>
      </c>
      <c r="O35" s="5"/>
    </row>
    <row r="36" spans="1:28" ht="15.75" thickBot="1" x14ac:dyDescent="0.3">
      <c r="A36" s="3"/>
      <c r="B36" s="4"/>
      <c r="D36" s="56"/>
      <c r="E36" s="64"/>
      <c r="F36" s="1"/>
      <c r="H36" s="53" t="s">
        <v>35</v>
      </c>
      <c r="I36" s="102" t="e">
        <f t="array" ref="I36">INDEX(LINEST($G$25:$G$28,($D$25:$D$28)^{0,1,2},,TRUE),1,4)</f>
        <v>#VALUE!</v>
      </c>
      <c r="J36" s="56"/>
      <c r="O36" s="5"/>
    </row>
    <row r="37" spans="1:28" ht="18" thickBot="1" x14ac:dyDescent="0.3">
      <c r="A37" s="3"/>
      <c r="B37" s="4"/>
      <c r="D37" s="56"/>
      <c r="E37" s="64"/>
      <c r="F37" s="1"/>
      <c r="H37" s="53" t="s">
        <v>57</v>
      </c>
      <c r="I37" s="102" t="e">
        <f t="array" ref="I37">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9" t="s">
        <v>37</v>
      </c>
      <c r="D44" s="130"/>
      <c r="E44" s="130"/>
      <c r="F44" s="130"/>
      <c r="G44" s="131"/>
      <c r="H44" s="129" t="s">
        <v>38</v>
      </c>
      <c r="I44" s="130"/>
      <c r="J44" s="131"/>
      <c r="K44" s="56"/>
      <c r="O44" s="5"/>
    </row>
    <row r="45" spans="1:28" ht="45.75" thickBot="1" x14ac:dyDescent="0.3">
      <c r="A45" s="3"/>
      <c r="B45" s="4"/>
      <c r="C45" s="68" t="s">
        <v>39</v>
      </c>
      <c r="D45" s="69" t="s">
        <v>21</v>
      </c>
      <c r="E45" s="69" t="s">
        <v>22</v>
      </c>
      <c r="F45" s="69" t="s">
        <v>12</v>
      </c>
      <c r="G45" s="70" t="s">
        <v>24</v>
      </c>
      <c r="H45" s="71" t="s">
        <v>40</v>
      </c>
      <c r="I45" s="72" t="s">
        <v>41</v>
      </c>
      <c r="J45" s="73" t="s">
        <v>42</v>
      </c>
      <c r="L45" s="137" t="s">
        <v>43</v>
      </c>
      <c r="M45" s="138"/>
      <c r="N45" s="139"/>
      <c r="O45" s="5"/>
    </row>
    <row r="46" spans="1:28" x14ac:dyDescent="0.25">
      <c r="A46" s="3"/>
      <c r="B46" s="4"/>
      <c r="C46" s="74"/>
      <c r="D46" s="84"/>
      <c r="E46" s="84"/>
      <c r="F46" s="76" t="e">
        <f t="shared" ref="F46:F88" si="0">AVERAGE(D46:E46)-(AVERAGE(E$24:F$24))</f>
        <v>#DIV/0!</v>
      </c>
      <c r="G46" s="77" t="e">
        <f>ABS((STDEV(D46:E46)/AVERAGE(D46:E46))*100)</f>
        <v>#DIV/0!</v>
      </c>
      <c r="H46" s="103" t="e">
        <f>IF(F46&lt;$G$25, "&lt; LoQ",IF(F46&gt;$G$28,"&gt; ULoQ",((-$I$35+SQRT(POWER($I$35,2)-4*$I$34*($I$36-F46)))/(2*$I$34))))</f>
        <v>#DIV/0!</v>
      </c>
      <c r="I46" s="78">
        <v>1</v>
      </c>
      <c r="J46" s="104" t="e">
        <f>IF(F46&lt;$G$25, "&lt; LoQ",IF(F46&gt;$G$28,"&gt; ULoQ",H46*I46))</f>
        <v>#DIV/0!</v>
      </c>
      <c r="L46" s="126" t="s">
        <v>60</v>
      </c>
      <c r="M46" s="79" t="s">
        <v>45</v>
      </c>
      <c r="N46" s="80" t="s">
        <v>46</v>
      </c>
      <c r="O46" s="5"/>
    </row>
    <row r="47" spans="1:28" x14ac:dyDescent="0.25">
      <c r="A47" s="3"/>
      <c r="B47" s="4"/>
      <c r="C47" s="81"/>
      <c r="D47" s="84"/>
      <c r="E47" s="84"/>
      <c r="F47" s="76" t="e">
        <f t="shared" si="0"/>
        <v>#DIV/0!</v>
      </c>
      <c r="G47" s="77" t="e">
        <f t="shared" ref="G47:G68" si="1">ABS((STDEV(D47:E47)/AVERAGE(D47:E47))*100)</f>
        <v>#DIV/0!</v>
      </c>
      <c r="H47" s="103" t="e">
        <f t="shared" ref="H47:H88" si="2">IF(F47&lt;$G$25, "&lt; LoQ",IF(F47&gt;$G$28,"&gt; ULoQ",((-$I$35+SQRT(POWER($I$35,2)-4*$I$34*($I$36-F47)))/(2*$I$34))))</f>
        <v>#DIV/0!</v>
      </c>
      <c r="I47" s="39">
        <v>1</v>
      </c>
      <c r="J47" s="104" t="e">
        <f t="shared" ref="J47:J88" si="3">IF(F47&lt;$G$25, "&lt; LoQ",IF(F47&gt;$G$28,"&gt; ULoQ",H47*I47))</f>
        <v>#DIV/0!</v>
      </c>
      <c r="L47" s="127"/>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28"/>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 t="shared" si="3"/>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 t="shared" si="2"/>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 t="shared" si="3"/>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 t="shared" si="1"/>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1"/>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1"/>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1"/>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 t="shared" si="3"/>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1"/>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1"/>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si="0"/>
        <v>#DIV/0!</v>
      </c>
      <c r="G68" s="77" t="e">
        <f t="shared" si="1"/>
        <v>#DIV/0!</v>
      </c>
      <c r="H68" s="103" t="e">
        <f t="shared" si="2"/>
        <v>#DIV/0!</v>
      </c>
      <c r="I68" s="39">
        <v>1</v>
      </c>
      <c r="J68" s="104" t="e">
        <f t="shared" si="3"/>
        <v>#DIV/0!</v>
      </c>
      <c r="O68" s="5"/>
      <c r="Q68" s="87"/>
      <c r="R68" s="37"/>
      <c r="S68" s="37"/>
      <c r="T68" s="37"/>
      <c r="U68" s="37"/>
      <c r="V68" s="37"/>
      <c r="W68" s="37"/>
      <c r="X68" s="37"/>
      <c r="Y68" s="37"/>
      <c r="Z68" s="37"/>
      <c r="AA68" s="37"/>
    </row>
    <row r="69" spans="1:28" x14ac:dyDescent="0.25">
      <c r="A69" s="3"/>
      <c r="B69" s="4"/>
      <c r="C69" s="81"/>
      <c r="D69" s="84"/>
      <c r="E69" s="84"/>
      <c r="F69" s="76" t="e">
        <f t="shared" ref="F69:F87" si="4">AVERAGE(D69:E69)-(AVERAGE(E$24:F$24))</f>
        <v>#DIV/0!</v>
      </c>
      <c r="G69" s="77" t="e">
        <f t="shared" ref="G69:G87" si="5">ABS((STDEV(D69:E69)/AVERAGE(D69:E69))*100)</f>
        <v>#DIV/0!</v>
      </c>
      <c r="H69" s="103" t="e">
        <f t="shared" ref="H69:H86" si="6">IF(F69&lt;$G$25, "&lt; LoQ",IF(F69&gt;$G$28,"&gt; ULoQ",((-$I$35+SQRT(POWER($I$35,2)-4*$I$34*($I$36-F69)))/(2*$I$34))))</f>
        <v>#DIV/0!</v>
      </c>
      <c r="I69" s="39">
        <v>1</v>
      </c>
      <c r="J69" s="104" t="e">
        <f t="shared" ref="J69:J86" si="7">IF(F69&lt;$G$25, "&lt; LoQ",IF(F69&gt;$G$28,"&gt; ULoQ",H69*I69))</f>
        <v>#DIV/0!</v>
      </c>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 t="shared" si="7"/>
        <v>#DIV/0!</v>
      </c>
      <c r="L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si="7"/>
        <v>#DIV/0!</v>
      </c>
      <c r="L72" s="1"/>
      <c r="M72" s="1"/>
      <c r="N72" s="1"/>
      <c r="O72" s="5"/>
    </row>
    <row r="73" spans="1:28" x14ac:dyDescent="0.25">
      <c r="A73" s="3"/>
      <c r="B73" s="4"/>
      <c r="C73" s="81"/>
      <c r="D73" s="84"/>
      <c r="E73" s="84"/>
      <c r="F73" s="76" t="e">
        <f t="shared" si="4"/>
        <v>#DIV/0!</v>
      </c>
      <c r="G73" s="77" t="e">
        <f t="shared" si="5"/>
        <v>#DIV/0!</v>
      </c>
      <c r="H73" s="103" t="e">
        <f t="shared" si="6"/>
        <v>#DIV/0!</v>
      </c>
      <c r="I73" s="39">
        <v>1</v>
      </c>
      <c r="J73" s="104" t="e">
        <f t="shared" si="7"/>
        <v>#DIV/0!</v>
      </c>
      <c r="L73" s="1"/>
      <c r="M73" s="1"/>
      <c r="N73" s="1"/>
      <c r="O73" s="86"/>
    </row>
    <row r="74" spans="1:28" x14ac:dyDescent="0.25">
      <c r="A74" s="3"/>
      <c r="B74" s="4"/>
      <c r="C74" s="81"/>
      <c r="D74" s="84"/>
      <c r="E74" s="84"/>
      <c r="F74" s="76" t="e">
        <f t="shared" si="4"/>
        <v>#DIV/0!</v>
      </c>
      <c r="G74" s="77" t="e">
        <f t="shared" si="5"/>
        <v>#DIV/0!</v>
      </c>
      <c r="H74" s="103" t="e">
        <f t="shared" si="6"/>
        <v>#DIV/0!</v>
      </c>
      <c r="I74" s="39">
        <v>1</v>
      </c>
      <c r="J74" s="104" t="e">
        <f t="shared" si="7"/>
        <v>#DIV/0!</v>
      </c>
      <c r="L74" s="105"/>
      <c r="M74" s="106"/>
      <c r="N74" s="1"/>
      <c r="O74" s="86"/>
    </row>
    <row r="75" spans="1:28" x14ac:dyDescent="0.25">
      <c r="A75" s="3"/>
      <c r="B75" s="4"/>
      <c r="C75" s="81"/>
      <c r="D75" s="84"/>
      <c r="E75" s="84"/>
      <c r="F75" s="76" t="e">
        <f t="shared" si="4"/>
        <v>#DIV/0!</v>
      </c>
      <c r="G75" s="77" t="e">
        <f t="shared" si="5"/>
        <v>#DIV/0!</v>
      </c>
      <c r="H75" s="103" t="e">
        <f t="shared" si="6"/>
        <v>#DIV/0!</v>
      </c>
      <c r="I75" s="39">
        <v>1</v>
      </c>
      <c r="J75" s="104" t="e">
        <f t="shared" si="7"/>
        <v>#DIV/0!</v>
      </c>
      <c r="L75" s="1"/>
      <c r="M75" s="1"/>
      <c r="N75" s="1"/>
      <c r="O75" s="86"/>
    </row>
    <row r="76" spans="1:28" x14ac:dyDescent="0.25">
      <c r="A76" s="3"/>
      <c r="B76" s="4"/>
      <c r="C76" s="81"/>
      <c r="D76" s="84"/>
      <c r="E76" s="84"/>
      <c r="F76" s="76" t="e">
        <f t="shared" si="4"/>
        <v>#DIV/0!</v>
      </c>
      <c r="G76" s="77" t="e">
        <f t="shared" si="5"/>
        <v>#DIV/0!</v>
      </c>
      <c r="H76" s="103" t="e">
        <f t="shared" si="6"/>
        <v>#DIV/0!</v>
      </c>
      <c r="I76" s="39">
        <v>1</v>
      </c>
      <c r="J76" s="104" t="e">
        <f t="shared" si="7"/>
        <v>#DIV/0!</v>
      </c>
      <c r="M76" s="1"/>
      <c r="N76" s="1"/>
      <c r="O76" s="86"/>
    </row>
    <row r="77" spans="1:28" x14ac:dyDescent="0.25">
      <c r="A77" s="3"/>
      <c r="B77" s="4"/>
      <c r="C77" s="81"/>
      <c r="D77" s="84"/>
      <c r="E77" s="84"/>
      <c r="F77" s="76" t="e">
        <f t="shared" si="4"/>
        <v>#DIV/0!</v>
      </c>
      <c r="G77" s="77" t="e">
        <f t="shared" si="5"/>
        <v>#DIV/0!</v>
      </c>
      <c r="H77" s="103" t="e">
        <f t="shared" si="6"/>
        <v>#DIV/0!</v>
      </c>
      <c r="I77" s="39">
        <v>1</v>
      </c>
      <c r="J77" s="104" t="e">
        <f t="shared" si="7"/>
        <v>#DIV/0!</v>
      </c>
      <c r="L77" s="1"/>
      <c r="M77" s="1"/>
      <c r="N77" s="107"/>
      <c r="O77" s="86"/>
    </row>
    <row r="78" spans="1:28" x14ac:dyDescent="0.25">
      <c r="A78" s="3"/>
      <c r="B78" s="4"/>
      <c r="C78" s="81"/>
      <c r="D78" s="84"/>
      <c r="E78" s="84"/>
      <c r="F78" s="76" t="e">
        <f t="shared" si="4"/>
        <v>#DIV/0!</v>
      </c>
      <c r="G78" s="77" t="e">
        <f t="shared" si="5"/>
        <v>#DIV/0!</v>
      </c>
      <c r="H78" s="103" t="e">
        <f t="shared" si="6"/>
        <v>#DIV/0!</v>
      </c>
      <c r="I78" s="39">
        <v>1</v>
      </c>
      <c r="J78" s="104" t="e">
        <f t="shared" si="7"/>
        <v>#DIV/0!</v>
      </c>
      <c r="L78" s="1"/>
      <c r="M78" s="1"/>
      <c r="N78" s="1"/>
      <c r="O78" s="86"/>
    </row>
    <row r="79" spans="1:28" x14ac:dyDescent="0.25">
      <c r="A79" s="3"/>
      <c r="B79" s="4"/>
      <c r="C79" s="81"/>
      <c r="D79" s="84"/>
      <c r="E79" s="84"/>
      <c r="F79" s="76" t="e">
        <f t="shared" si="4"/>
        <v>#DIV/0!</v>
      </c>
      <c r="G79" s="77" t="e">
        <f t="shared" si="5"/>
        <v>#DIV/0!</v>
      </c>
      <c r="H79" s="103" t="e">
        <f t="shared" si="6"/>
        <v>#DIV/0!</v>
      </c>
      <c r="I79" s="39">
        <v>1</v>
      </c>
      <c r="J79" s="104" t="e">
        <f t="shared" si="7"/>
        <v>#DIV/0!</v>
      </c>
      <c r="L79" s="108"/>
      <c r="M79" s="1"/>
      <c r="N79" s="1"/>
      <c r="O79" s="86"/>
    </row>
    <row r="80" spans="1:28" x14ac:dyDescent="0.25">
      <c r="A80" s="3"/>
      <c r="B80" s="4"/>
      <c r="C80" s="81"/>
      <c r="D80" s="84"/>
      <c r="E80" s="84"/>
      <c r="F80" s="76" t="e">
        <f t="shared" si="4"/>
        <v>#DIV/0!</v>
      </c>
      <c r="G80" s="77" t="e">
        <f t="shared" si="5"/>
        <v>#DIV/0!</v>
      </c>
      <c r="H80" s="103" t="e">
        <f t="shared" si="6"/>
        <v>#DIV/0!</v>
      </c>
      <c r="I80" s="39">
        <v>1</v>
      </c>
      <c r="J80" s="104" t="e">
        <f t="shared" si="7"/>
        <v>#DIV/0!</v>
      </c>
      <c r="L80" s="1"/>
      <c r="M80" s="1"/>
      <c r="N80" s="1"/>
      <c r="O80" s="86"/>
    </row>
    <row r="81" spans="1:15" x14ac:dyDescent="0.25">
      <c r="A81" s="3"/>
      <c r="B81" s="4"/>
      <c r="C81" s="81"/>
      <c r="D81" s="75"/>
      <c r="E81" s="75"/>
      <c r="F81" s="76" t="e">
        <f t="shared" si="4"/>
        <v>#DIV/0!</v>
      </c>
      <c r="G81" s="77" t="e">
        <f t="shared" si="5"/>
        <v>#DIV/0!</v>
      </c>
      <c r="H81" s="103" t="e">
        <f t="shared" si="6"/>
        <v>#DIV/0!</v>
      </c>
      <c r="I81" s="39">
        <v>1</v>
      </c>
      <c r="J81" s="104" t="e">
        <f t="shared" si="7"/>
        <v>#DIV/0!</v>
      </c>
      <c r="L81" s="1"/>
      <c r="M81" s="1"/>
      <c r="N81" s="1"/>
      <c r="O81" s="86"/>
    </row>
    <row r="82" spans="1:15" x14ac:dyDescent="0.25">
      <c r="A82" s="3"/>
      <c r="B82" s="4"/>
      <c r="C82" s="81"/>
      <c r="D82" s="84"/>
      <c r="E82" s="84"/>
      <c r="F82" s="76" t="e">
        <f t="shared" si="4"/>
        <v>#DIV/0!</v>
      </c>
      <c r="G82" s="77" t="e">
        <f t="shared" si="5"/>
        <v>#DIV/0!</v>
      </c>
      <c r="H82" s="103" t="e">
        <f t="shared" si="6"/>
        <v>#DIV/0!</v>
      </c>
      <c r="I82" s="39">
        <v>1</v>
      </c>
      <c r="J82" s="104" t="e">
        <f t="shared" si="7"/>
        <v>#DIV/0!</v>
      </c>
      <c r="L82" s="1"/>
      <c r="M82" s="1"/>
      <c r="N82" s="1"/>
      <c r="O82" s="86"/>
    </row>
    <row r="83" spans="1:15" x14ac:dyDescent="0.25">
      <c r="A83" s="3"/>
      <c r="B83" s="4"/>
      <c r="C83" s="81"/>
      <c r="D83" s="84"/>
      <c r="E83" s="84"/>
      <c r="F83" s="76" t="e">
        <f t="shared" si="4"/>
        <v>#DIV/0!</v>
      </c>
      <c r="G83" s="77" t="e">
        <f t="shared" si="5"/>
        <v>#DIV/0!</v>
      </c>
      <c r="H83" s="103" t="e">
        <f t="shared" si="6"/>
        <v>#DIV/0!</v>
      </c>
      <c r="I83" s="39">
        <v>1</v>
      </c>
      <c r="J83" s="104" t="e">
        <f t="shared" si="7"/>
        <v>#DIV/0!</v>
      </c>
      <c r="L83" s="1"/>
      <c r="M83" s="1"/>
      <c r="N83" s="1"/>
      <c r="O83" s="86"/>
    </row>
    <row r="84" spans="1:15" x14ac:dyDescent="0.25">
      <c r="A84" s="3"/>
      <c r="B84" s="4"/>
      <c r="C84" s="81"/>
      <c r="D84" s="84"/>
      <c r="E84" s="84"/>
      <c r="F84" s="76" t="e">
        <f t="shared" si="4"/>
        <v>#DIV/0!</v>
      </c>
      <c r="G84" s="77" t="e">
        <f t="shared" si="5"/>
        <v>#DIV/0!</v>
      </c>
      <c r="H84" s="103" t="e">
        <f t="shared" si="6"/>
        <v>#DIV/0!</v>
      </c>
      <c r="I84" s="39">
        <v>1</v>
      </c>
      <c r="J84" s="104" t="e">
        <f t="shared" si="7"/>
        <v>#DIV/0!</v>
      </c>
      <c r="L84" s="1"/>
      <c r="M84" s="1"/>
      <c r="N84" s="1"/>
      <c r="O84" s="86"/>
    </row>
    <row r="85" spans="1:15" x14ac:dyDescent="0.25">
      <c r="A85" s="3"/>
      <c r="B85" s="4"/>
      <c r="C85" s="81"/>
      <c r="D85" s="75"/>
      <c r="E85" s="75"/>
      <c r="F85" s="76" t="e">
        <f t="shared" si="4"/>
        <v>#DIV/0!</v>
      </c>
      <c r="G85" s="77" t="e">
        <f t="shared" si="5"/>
        <v>#DIV/0!</v>
      </c>
      <c r="H85" s="103" t="e">
        <f t="shared" si="6"/>
        <v>#DIV/0!</v>
      </c>
      <c r="I85" s="39">
        <v>1</v>
      </c>
      <c r="J85" s="104" t="e">
        <f t="shared" si="7"/>
        <v>#DIV/0!</v>
      </c>
      <c r="O85" s="86"/>
    </row>
    <row r="86" spans="1:15" x14ac:dyDescent="0.25">
      <c r="A86" s="3"/>
      <c r="B86" s="4"/>
      <c r="C86" s="81"/>
      <c r="D86" s="84"/>
      <c r="E86" s="84"/>
      <c r="F86" s="76" t="e">
        <f t="shared" si="4"/>
        <v>#DIV/0!</v>
      </c>
      <c r="G86" s="77" t="e">
        <f t="shared" si="5"/>
        <v>#DIV/0!</v>
      </c>
      <c r="H86" s="103" t="e">
        <f t="shared" si="6"/>
        <v>#DIV/0!</v>
      </c>
      <c r="I86" s="39">
        <v>1</v>
      </c>
      <c r="J86" s="104" t="e">
        <f t="shared" si="7"/>
        <v>#DIV/0!</v>
      </c>
      <c r="O86" s="5"/>
    </row>
    <row r="87" spans="1:15" x14ac:dyDescent="0.25">
      <c r="A87" s="3"/>
      <c r="B87" s="4"/>
      <c r="C87" s="81"/>
      <c r="D87" s="84"/>
      <c r="E87" s="84"/>
      <c r="F87" s="76" t="e">
        <f t="shared" si="4"/>
        <v>#DIV/0!</v>
      </c>
      <c r="G87" s="77" t="e">
        <f t="shared" si="5"/>
        <v>#DIV/0!</v>
      </c>
      <c r="H87" s="103" t="e">
        <f>IF(F87&lt;$G$25, "&lt; LoQ",IF(F87&gt;$G$28,"&gt; ULoQ",((-$I$35+SQRT(POWER($I$35,2)-4*$I$34*($I$36-F87)))/(2*$I$34))))</f>
        <v>#DIV/0!</v>
      </c>
      <c r="I87" s="39">
        <v>1</v>
      </c>
      <c r="J87" s="104" t="e">
        <f>IF(F87&lt;$G$25, "&lt; LoQ",IF(F87&gt;$G$28,"&gt; ULoQ",H87*I87))</f>
        <v>#DIV/0!</v>
      </c>
      <c r="O87" s="5"/>
    </row>
    <row r="88" spans="1:15" ht="15.75" thickBot="1" x14ac:dyDescent="0.3">
      <c r="A88" s="3"/>
      <c r="B88" s="4"/>
      <c r="C88" s="88"/>
      <c r="D88" s="109"/>
      <c r="E88" s="109"/>
      <c r="F88" s="90" t="e">
        <f t="shared" si="0"/>
        <v>#DIV/0!</v>
      </c>
      <c r="G88" s="91" t="e">
        <f>ABS((STDEV(D88:E88)/AVERAGE(D88:E88))*100)</f>
        <v>#DIV/0!</v>
      </c>
      <c r="H88" s="110" t="e">
        <f t="shared" si="2"/>
        <v>#DIV/0!</v>
      </c>
      <c r="I88" s="48">
        <v>1</v>
      </c>
      <c r="J88" s="111" t="e">
        <f t="shared" si="3"/>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B348" s="3"/>
      <c r="C348" s="3"/>
      <c r="D348" s="3"/>
      <c r="E348" s="3"/>
      <c r="F348" s="3"/>
      <c r="G348" s="3"/>
      <c r="H348" s="3"/>
      <c r="I348" s="3"/>
      <c r="J348" s="3"/>
      <c r="K348" s="3"/>
      <c r="L348" s="3"/>
      <c r="M348" s="3"/>
      <c r="N348" s="3"/>
      <c r="O348" s="3"/>
    </row>
    <row r="349" spans="1:15" x14ac:dyDescent="0.25">
      <c r="B349" s="3"/>
      <c r="C349" s="3"/>
      <c r="D349" s="3"/>
      <c r="E349" s="3"/>
      <c r="F349" s="3"/>
      <c r="G349" s="3"/>
      <c r="H349" s="3"/>
      <c r="I349" s="3"/>
      <c r="J349" s="3"/>
      <c r="K349" s="3"/>
      <c r="L349" s="3"/>
      <c r="M349" s="3"/>
      <c r="N349" s="3"/>
      <c r="O349" s="3"/>
    </row>
    <row r="350" spans="1:15" x14ac:dyDescent="0.25">
      <c r="B350" s="3"/>
      <c r="C350" s="3"/>
      <c r="D350" s="3"/>
      <c r="E350" s="3"/>
      <c r="F350" s="3"/>
      <c r="G350" s="3"/>
      <c r="H350" s="3"/>
      <c r="I350" s="3"/>
      <c r="J350" s="3"/>
      <c r="K350" s="3"/>
      <c r="L350" s="3"/>
      <c r="M350" s="3"/>
      <c r="N350" s="3"/>
      <c r="O350" s="3"/>
    </row>
    <row r="351" spans="1:15" x14ac:dyDescent="0.25">
      <c r="B351" s="3"/>
      <c r="C351" s="3"/>
      <c r="D351" s="3"/>
      <c r="E351" s="3"/>
      <c r="F351" s="3"/>
      <c r="G351" s="3"/>
      <c r="H351" s="3"/>
      <c r="I351" s="3"/>
      <c r="J351" s="3"/>
      <c r="K351" s="3"/>
      <c r="L351" s="3"/>
      <c r="M351" s="3"/>
      <c r="N351" s="3"/>
      <c r="O351" s="3"/>
    </row>
    <row r="352" spans="1:15" x14ac:dyDescent="0.25">
      <c r="B352" s="3"/>
      <c r="C352" s="3"/>
      <c r="D352" s="3"/>
      <c r="E352" s="3"/>
      <c r="F352" s="3"/>
      <c r="G352" s="3"/>
      <c r="H352" s="3"/>
      <c r="I352" s="3"/>
      <c r="J352" s="3"/>
      <c r="K352" s="3"/>
      <c r="L352" s="3"/>
      <c r="M352" s="3"/>
      <c r="N352" s="3"/>
      <c r="O352" s="3"/>
    </row>
    <row r="353" spans="2:15" x14ac:dyDescent="0.25">
      <c r="B353" s="3"/>
      <c r="C353" s="3"/>
      <c r="D353" s="3"/>
      <c r="E353" s="3"/>
      <c r="F353" s="3"/>
      <c r="G353" s="3"/>
      <c r="H353" s="3"/>
      <c r="I353" s="3"/>
      <c r="J353" s="3"/>
      <c r="K353" s="3"/>
      <c r="L353" s="3"/>
      <c r="M353" s="3"/>
      <c r="N353" s="3"/>
      <c r="O353" s="3"/>
    </row>
    <row r="354" spans="2:15" x14ac:dyDescent="0.25">
      <c r="B354" s="3"/>
      <c r="C354" s="3"/>
      <c r="D354" s="3"/>
      <c r="E354" s="3"/>
      <c r="F354" s="3"/>
      <c r="G354" s="3"/>
      <c r="H354" s="3"/>
      <c r="I354" s="3"/>
      <c r="J354" s="3"/>
      <c r="K354" s="3"/>
      <c r="L354" s="3"/>
      <c r="M354" s="3"/>
      <c r="N354" s="3"/>
      <c r="O354" s="3"/>
    </row>
    <row r="355" spans="2:15" x14ac:dyDescent="0.25">
      <c r="B355" s="3"/>
      <c r="C355" s="3"/>
      <c r="D355" s="3"/>
      <c r="E355" s="3"/>
      <c r="F355" s="3"/>
      <c r="G355" s="3"/>
      <c r="H355" s="3"/>
      <c r="I355" s="3"/>
      <c r="J355" s="3"/>
      <c r="K355" s="3"/>
      <c r="L355" s="3"/>
      <c r="M355" s="3"/>
      <c r="N355" s="3"/>
      <c r="O355" s="3"/>
    </row>
    <row r="356" spans="2:15" x14ac:dyDescent="0.25">
      <c r="B356" s="3"/>
      <c r="C356" s="3"/>
      <c r="D356" s="3"/>
      <c r="E356" s="3"/>
      <c r="F356" s="3"/>
      <c r="G356" s="3"/>
      <c r="H356" s="3"/>
      <c r="I356" s="3"/>
      <c r="J356" s="3"/>
      <c r="K356" s="3"/>
      <c r="L356" s="3"/>
      <c r="M356" s="3"/>
      <c r="N356" s="3"/>
      <c r="O356" s="3"/>
    </row>
    <row r="357" spans="2:15" x14ac:dyDescent="0.25">
      <c r="B357" s="3"/>
      <c r="C357" s="3"/>
      <c r="D357" s="3"/>
      <c r="E357" s="3"/>
      <c r="F357" s="3"/>
      <c r="G357" s="3"/>
      <c r="H357" s="3"/>
      <c r="I357" s="3"/>
      <c r="J357" s="3"/>
      <c r="K357" s="3"/>
      <c r="L357" s="3"/>
      <c r="M357" s="3"/>
      <c r="N357" s="3"/>
      <c r="O357" s="3"/>
    </row>
    <row r="358" spans="2:15" x14ac:dyDescent="0.25">
      <c r="B358" s="3"/>
      <c r="C358" s="3"/>
      <c r="D358" s="3"/>
      <c r="E358" s="3"/>
      <c r="F358" s="3"/>
      <c r="G358" s="3"/>
      <c r="H358" s="3"/>
      <c r="I358" s="3"/>
      <c r="J358" s="3"/>
      <c r="K358" s="3"/>
      <c r="L358" s="3"/>
      <c r="M358" s="3"/>
      <c r="N358" s="3"/>
      <c r="O358" s="3"/>
    </row>
    <row r="359" spans="2:15" x14ac:dyDescent="0.25">
      <c r="B359" s="3"/>
      <c r="C359" s="3"/>
      <c r="D359" s="3"/>
      <c r="E359" s="3"/>
      <c r="F359" s="3"/>
      <c r="G359" s="3"/>
      <c r="H359" s="3"/>
      <c r="I359" s="3"/>
      <c r="J359" s="3"/>
      <c r="K359" s="3"/>
      <c r="L359" s="3"/>
      <c r="M359" s="3"/>
      <c r="N359" s="3"/>
      <c r="O359" s="3"/>
    </row>
    <row r="360" spans="2:15" x14ac:dyDescent="0.25">
      <c r="B360" s="3"/>
      <c r="C360" s="3"/>
      <c r="D360" s="3"/>
      <c r="E360" s="3"/>
      <c r="F360" s="3"/>
      <c r="G360" s="3"/>
      <c r="H360" s="3"/>
      <c r="I360" s="3"/>
      <c r="J360" s="3"/>
      <c r="K360" s="3"/>
      <c r="L360" s="3"/>
      <c r="M360" s="3"/>
      <c r="N360" s="3"/>
      <c r="O360" s="3"/>
    </row>
    <row r="361" spans="2:15" x14ac:dyDescent="0.25">
      <c r="B361" s="3"/>
      <c r="C361" s="3"/>
      <c r="D361" s="3"/>
      <c r="E361" s="3"/>
      <c r="F361" s="3"/>
      <c r="G361" s="3"/>
      <c r="H361" s="3"/>
      <c r="I361" s="3"/>
      <c r="J361" s="3"/>
      <c r="K361" s="3"/>
      <c r="L361" s="3"/>
      <c r="M361" s="3"/>
      <c r="N361" s="3"/>
      <c r="O361" s="3"/>
    </row>
    <row r="362" spans="2:15" x14ac:dyDescent="0.25">
      <c r="B362" s="3"/>
      <c r="C362" s="3"/>
      <c r="D362" s="3"/>
      <c r="E362" s="3"/>
      <c r="F362" s="3"/>
      <c r="G362" s="3"/>
      <c r="H362" s="3"/>
      <c r="I362" s="3"/>
      <c r="J362" s="3"/>
      <c r="K362" s="3"/>
      <c r="L362" s="3"/>
      <c r="M362" s="3"/>
      <c r="N362" s="3"/>
      <c r="O362" s="3"/>
    </row>
    <row r="363" spans="2:15" x14ac:dyDescent="0.25">
      <c r="B363" s="3"/>
      <c r="C363" s="3"/>
      <c r="D363" s="3"/>
      <c r="E363" s="3"/>
      <c r="F363" s="3"/>
      <c r="G363" s="3"/>
      <c r="H363" s="3"/>
      <c r="I363" s="3"/>
      <c r="J363" s="3"/>
      <c r="K363" s="3"/>
      <c r="L363" s="3"/>
      <c r="M363" s="3"/>
      <c r="N363" s="3"/>
      <c r="O363" s="3"/>
    </row>
    <row r="364" spans="2:15" x14ac:dyDescent="0.25">
      <c r="B364" s="3"/>
      <c r="C364" s="3"/>
      <c r="D364" s="3"/>
      <c r="E364" s="3"/>
      <c r="F364" s="3"/>
      <c r="G364" s="3"/>
      <c r="H364" s="3"/>
      <c r="I364" s="3"/>
      <c r="J364" s="3"/>
      <c r="K364" s="3"/>
      <c r="L364" s="3"/>
      <c r="M364" s="3"/>
      <c r="N364" s="3"/>
      <c r="O364" s="3"/>
    </row>
    <row r="365" spans="2:15" x14ac:dyDescent="0.25">
      <c r="B365" s="3"/>
      <c r="C365" s="3"/>
      <c r="D365" s="3"/>
      <c r="E365" s="3"/>
      <c r="F365" s="3"/>
      <c r="G365" s="3"/>
      <c r="H365" s="3"/>
      <c r="I365" s="3"/>
      <c r="J365" s="3"/>
      <c r="K365" s="3"/>
      <c r="L365" s="3"/>
      <c r="M365" s="3"/>
      <c r="N365" s="3"/>
      <c r="O365" s="3"/>
    </row>
    <row r="366" spans="2:15" x14ac:dyDescent="0.25">
      <c r="B366" s="3"/>
      <c r="C366" s="3"/>
      <c r="D366" s="3"/>
      <c r="E366" s="3"/>
      <c r="F366" s="3"/>
      <c r="G366" s="3"/>
      <c r="H366" s="3"/>
      <c r="I366" s="3"/>
      <c r="J366" s="3"/>
      <c r="K366" s="3"/>
      <c r="L366" s="3"/>
      <c r="M366" s="3"/>
      <c r="N366" s="3"/>
      <c r="O366" s="3"/>
    </row>
  </sheetData>
  <sheetProtection algorithmName="SHA-512" hashValue="6g/j0cUyAuyZDZ73mxHNLVqhO0vpNPpZPYKaKQeLJPEh1sIaHwmI3s33Q0kej4+RGKO9iSTb/X/U60VOoOIweg==" saltValue="BS35MmPCTzW42htkZf90Mw==" spinCount="100000" sheet="1" objects="1" scenarios="1"/>
  <mergeCells count="22">
    <mergeCell ref="C7:M7"/>
    <mergeCell ref="A1:P1"/>
    <mergeCell ref="B2:O2"/>
    <mergeCell ref="C4:I4"/>
    <mergeCell ref="C5:O5"/>
    <mergeCell ref="C6:O6"/>
    <mergeCell ref="C8:O8"/>
    <mergeCell ref="C13:E13"/>
    <mergeCell ref="G13:J13"/>
    <mergeCell ref="D14:E14"/>
    <mergeCell ref="G14:H14"/>
    <mergeCell ref="I14:J14"/>
    <mergeCell ref="C44:G44"/>
    <mergeCell ref="H44:J44"/>
    <mergeCell ref="L45:N45"/>
    <mergeCell ref="L46:L48"/>
    <mergeCell ref="D15:E15"/>
    <mergeCell ref="C16:C20"/>
    <mergeCell ref="D16:E20"/>
    <mergeCell ref="C22:J22"/>
    <mergeCell ref="L23:N23"/>
    <mergeCell ref="H33:I33"/>
  </mergeCells>
  <conditionalFormatting sqref="F46:F88">
    <cfRule type="cellIs" dxfId="41" priority="1" stopIfTrue="1" operator="lessThan">
      <formula>$G$25</formula>
    </cfRule>
    <cfRule type="cellIs" dxfId="40" priority="2" stopIfTrue="1" operator="between">
      <formula>$G$25</formula>
      <formula>$G$28</formula>
    </cfRule>
    <cfRule type="cellIs" dxfId="39" priority="3" stopIfTrue="1" operator="greaterThan">
      <formula>$G$28</formula>
    </cfRule>
  </conditionalFormatting>
  <conditionalFormatting sqref="H24:H28 G46:G88">
    <cfRule type="cellIs" dxfId="38" priority="9" stopIfTrue="1" operator="equal">
      <formula>20</formula>
    </cfRule>
    <cfRule type="cellIs" dxfId="37" priority="10" stopIfTrue="1" operator="lessThan">
      <formula>20</formula>
    </cfRule>
    <cfRule type="cellIs" dxfId="36" priority="11" stopIfTrue="1" operator="greaterThan">
      <formula>20</formula>
    </cfRule>
  </conditionalFormatting>
  <conditionalFormatting sqref="J25:J28">
    <cfRule type="cellIs" dxfId="35" priority="4" stopIfTrue="1" operator="equal">
      <formula>35</formula>
    </cfRule>
    <cfRule type="cellIs" dxfId="34" priority="5" stopIfTrue="1" operator="lessThan">
      <formula>35</formula>
    </cfRule>
    <cfRule type="cellIs" dxfId="33" priority="6" stopIfTrue="1" operator="greaterThan">
      <formula>35</formula>
    </cfRule>
  </conditionalFormatting>
  <conditionalFormatting sqref="J46:J88">
    <cfRule type="cellIs" dxfId="32" priority="12" stopIfTrue="1" operator="between">
      <formula>#REF!</formula>
      <formula>#REF!</formula>
    </cfRule>
    <cfRule type="cellIs" dxfId="31" priority="13" stopIfTrue="1" operator="lessThan">
      <formula>#REF!</formula>
    </cfRule>
    <cfRule type="cellIs" dxfId="30" priority="14" stopIfTrue="1" operator="greaterThan">
      <formula>#REF!</formula>
    </cfRule>
  </conditionalFormatting>
  <conditionalFormatting sqref="N24:N28">
    <cfRule type="cellIs" dxfId="29" priority="7" stopIfTrue="1" operator="equal">
      <formula>"Incorrect"</formula>
    </cfRule>
    <cfRule type="cellIs" dxfId="28"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ADE6A-4402-4338-8ABA-1C51BA0479E0}">
  <dimension ref="A1:CV366"/>
  <sheetViews>
    <sheetView zoomScaleNormal="100" workbookViewId="0">
      <selection activeCell="S81" sqref="S81"/>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2"/>
      <c r="B1" s="162"/>
      <c r="C1" s="162"/>
      <c r="D1" s="162"/>
      <c r="E1" s="162"/>
      <c r="F1" s="162"/>
      <c r="G1" s="162"/>
      <c r="H1" s="162"/>
      <c r="I1" s="162"/>
      <c r="J1" s="162"/>
      <c r="K1" s="162"/>
      <c r="L1" s="162"/>
      <c r="M1" s="162"/>
      <c r="N1" s="162"/>
      <c r="O1" s="162"/>
      <c r="P1" s="162"/>
    </row>
    <row r="2" spans="1:100" ht="21.75" thickBot="1" x14ac:dyDescent="0.4">
      <c r="A2" s="3"/>
      <c r="B2" s="129" t="s">
        <v>85</v>
      </c>
      <c r="C2" s="130"/>
      <c r="D2" s="130"/>
      <c r="E2" s="130"/>
      <c r="F2" s="130"/>
      <c r="G2" s="130"/>
      <c r="H2" s="130"/>
      <c r="I2" s="130"/>
      <c r="J2" s="130"/>
      <c r="K2" s="130"/>
      <c r="L2" s="130"/>
      <c r="M2" s="130"/>
      <c r="N2" s="130"/>
      <c r="O2" s="130"/>
    </row>
    <row r="3" spans="1:100" x14ac:dyDescent="0.25">
      <c r="A3" s="3"/>
      <c r="B3" s="4"/>
      <c r="C3" s="2" t="s">
        <v>1</v>
      </c>
      <c r="O3" s="5"/>
    </row>
    <row r="4" spans="1:100" ht="18" x14ac:dyDescent="0.35">
      <c r="A4" s="3"/>
      <c r="B4" s="4"/>
      <c r="C4" s="157" t="s">
        <v>52</v>
      </c>
      <c r="D4" s="157"/>
      <c r="E4" s="157"/>
      <c r="F4" s="157"/>
      <c r="G4" s="157"/>
      <c r="H4" s="157"/>
      <c r="I4" s="157"/>
      <c r="O4" s="5"/>
    </row>
    <row r="5" spans="1:100" ht="31.5" customHeight="1" x14ac:dyDescent="0.25">
      <c r="A5" s="3"/>
      <c r="B5" s="4"/>
      <c r="C5" s="155" t="s">
        <v>3</v>
      </c>
      <c r="D5" s="155"/>
      <c r="E5" s="155"/>
      <c r="F5" s="155"/>
      <c r="G5" s="155"/>
      <c r="H5" s="155"/>
      <c r="I5" s="155"/>
      <c r="J5" s="155"/>
      <c r="K5" s="155"/>
      <c r="L5" s="155"/>
      <c r="M5" s="155"/>
      <c r="N5" s="155"/>
      <c r="O5" s="156"/>
    </row>
    <row r="6" spans="1:100" ht="46.5" customHeight="1" x14ac:dyDescent="0.25">
      <c r="A6" s="3"/>
      <c r="B6" s="4"/>
      <c r="C6" s="155" t="s">
        <v>111</v>
      </c>
      <c r="D6" s="155"/>
      <c r="E6" s="155"/>
      <c r="F6" s="155"/>
      <c r="G6" s="155"/>
      <c r="H6" s="155"/>
      <c r="I6" s="155"/>
      <c r="J6" s="155"/>
      <c r="K6" s="155"/>
      <c r="L6" s="155"/>
      <c r="M6" s="155"/>
      <c r="N6" s="155"/>
      <c r="O6" s="156"/>
    </row>
    <row r="7" spans="1:100" x14ac:dyDescent="0.25">
      <c r="A7" s="3"/>
      <c r="B7" s="4"/>
      <c r="C7" s="157" t="s">
        <v>53</v>
      </c>
      <c r="D7" s="157"/>
      <c r="E7" s="157"/>
      <c r="F7" s="157"/>
      <c r="G7" s="157"/>
      <c r="H7" s="157"/>
      <c r="I7" s="157"/>
      <c r="J7" s="157"/>
      <c r="K7" s="157"/>
      <c r="L7" s="157"/>
      <c r="M7" s="157"/>
      <c r="O7" s="5"/>
    </row>
    <row r="8" spans="1:100" x14ac:dyDescent="0.25">
      <c r="A8" s="3"/>
      <c r="B8" s="4"/>
      <c r="C8" s="157" t="s">
        <v>54</v>
      </c>
      <c r="D8" s="157"/>
      <c r="E8" s="157"/>
      <c r="F8" s="157"/>
      <c r="G8" s="157"/>
      <c r="H8" s="157"/>
      <c r="I8" s="157"/>
      <c r="J8" s="157"/>
      <c r="K8" s="157"/>
      <c r="L8" s="157"/>
      <c r="M8" s="157"/>
      <c r="N8" s="157"/>
      <c r="O8" s="161"/>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109</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58" t="s">
        <v>5</v>
      </c>
      <c r="D13" s="159"/>
      <c r="E13" s="160"/>
      <c r="G13" s="129" t="s">
        <v>6</v>
      </c>
      <c r="H13" s="130"/>
      <c r="I13" s="130"/>
      <c r="J13" s="131"/>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40"/>
      <c r="E14" s="141"/>
      <c r="G14" s="142" t="s">
        <v>8</v>
      </c>
      <c r="H14" s="134"/>
      <c r="I14" s="143"/>
      <c r="J14" s="144"/>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5"/>
      <c r="E15" s="146"/>
      <c r="G15" s="14" t="s">
        <v>10</v>
      </c>
      <c r="H15" s="15" t="s">
        <v>86</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7" t="s">
        <v>14</v>
      </c>
      <c r="D16" s="181"/>
      <c r="E16" s="176"/>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7"/>
      <c r="D17" s="182"/>
      <c r="E17" s="178"/>
      <c r="G17" s="18" t="s">
        <v>16</v>
      </c>
      <c r="H17" s="19">
        <v>50</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7"/>
      <c r="D18" s="182"/>
      <c r="E18" s="178"/>
      <c r="G18" s="18" t="s">
        <v>17</v>
      </c>
      <c r="H18" s="19">
        <v>150</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7"/>
      <c r="D19" s="182"/>
      <c r="E19" s="178"/>
      <c r="G19" s="18" t="s">
        <v>18</v>
      </c>
      <c r="H19" s="19">
        <v>300</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8"/>
      <c r="D20" s="183"/>
      <c r="E20" s="180"/>
      <c r="G20" s="24" t="s">
        <v>19</v>
      </c>
      <c r="H20" s="95">
        <v>600</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9" t="s">
        <v>20</v>
      </c>
      <c r="D22" s="130"/>
      <c r="E22" s="130"/>
      <c r="F22" s="130"/>
      <c r="G22" s="130"/>
      <c r="H22" s="130"/>
      <c r="I22" s="130"/>
      <c r="J22" s="131"/>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86</v>
      </c>
      <c r="E23" s="17" t="s">
        <v>21</v>
      </c>
      <c r="F23" s="17" t="s">
        <v>22</v>
      </c>
      <c r="G23" s="27" t="s">
        <v>23</v>
      </c>
      <c r="H23" s="17" t="s">
        <v>24</v>
      </c>
      <c r="I23" s="17" t="s">
        <v>13</v>
      </c>
      <c r="J23" s="15" t="s">
        <v>25</v>
      </c>
      <c r="L23" s="132" t="s">
        <v>26</v>
      </c>
      <c r="M23" s="133"/>
      <c r="N23" s="134"/>
      <c r="O23" s="5"/>
    </row>
    <row r="24" spans="1:100" x14ac:dyDescent="0.25">
      <c r="A24" s="3"/>
      <c r="B24" s="4"/>
      <c r="C24" s="28" t="s">
        <v>15</v>
      </c>
      <c r="D24" s="96">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97">
        <v>50</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97">
        <v>150</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97">
        <v>300</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98">
        <v>600</v>
      </c>
      <c r="E28" s="48"/>
      <c r="F28" s="48"/>
      <c r="G28" s="49" t="e">
        <f>(AVERAGE(E28:F28)-$G$24)</f>
        <v>#DIV/0!</v>
      </c>
      <c r="H28" s="50" t="e">
        <f>(STDEV(E28:F28)/AVERAGE(E28:F28))*100</f>
        <v>#DIV/0!</v>
      </c>
      <c r="I28" s="51" t="e">
        <f>(G28/$G$28)</f>
        <v>#DIV/0!</v>
      </c>
      <c r="J28" s="52" t="e">
        <f>(STDEV(I28,J20)/AVERAGE(I28,J20)*100)</f>
        <v>#DIV/0!</v>
      </c>
      <c r="L28" s="53" t="s">
        <v>87</v>
      </c>
      <c r="M28" s="54" t="e">
        <f>AVERAGE(E28:F28)/AVERAGE(E25:F25)</f>
        <v>#DIV/0!</v>
      </c>
      <c r="N28" s="55" t="e">
        <f>IF(M28&gt;2.7,"Correct","Incorrect")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35" t="s">
        <v>32</v>
      </c>
      <c r="I33" s="136"/>
      <c r="J33" s="1"/>
      <c r="K33" s="56"/>
      <c r="N33" s="10"/>
      <c r="O33" s="59"/>
      <c r="P33" s="60"/>
      <c r="Q33" s="61"/>
      <c r="R33" s="37"/>
      <c r="S33" s="37"/>
      <c r="T33" s="37"/>
      <c r="U33" s="37"/>
      <c r="V33" s="37"/>
      <c r="W33" s="37"/>
      <c r="X33" s="37"/>
    </row>
    <row r="34" spans="1:28" x14ac:dyDescent="0.25">
      <c r="A34" s="3"/>
      <c r="B34" s="4"/>
      <c r="H34" s="44" t="s">
        <v>33</v>
      </c>
      <c r="I34" s="99" t="e">
        <f>INDEX(LINEST($G$25:$G$28,($D$25:$D$28)^{0,1,2},,TRUE),1,1)</f>
        <v>#VALUE!</v>
      </c>
      <c r="J34" s="1"/>
      <c r="L34" s="100"/>
      <c r="O34" s="5"/>
      <c r="S34" s="37"/>
      <c r="T34" s="37"/>
    </row>
    <row r="35" spans="1:28" x14ac:dyDescent="0.25">
      <c r="A35" s="3"/>
      <c r="B35" s="4"/>
      <c r="H35" s="44" t="s">
        <v>34</v>
      </c>
      <c r="I35" s="101" t="e">
        <f>INDEX(LINEST($G$25:$G$28,($D$25:$D$28)^{0,1,2},,TRUE),1,2)</f>
        <v>#VALUE!</v>
      </c>
      <c r="L35" s="100"/>
      <c r="O35" s="5"/>
    </row>
    <row r="36" spans="1:28" ht="15.75" thickBot="1" x14ac:dyDescent="0.3">
      <c r="A36" s="3"/>
      <c r="B36" s="4"/>
      <c r="D36" s="56"/>
      <c r="E36" s="64"/>
      <c r="F36" s="1"/>
      <c r="H36" s="53" t="s">
        <v>35</v>
      </c>
      <c r="I36" s="102" t="e">
        <f>INDEX(LINEST($G$25:$G$28,($D$25:$D$28)^{0,1,2},,TRUE),1,4)</f>
        <v>#VALUE!</v>
      </c>
      <c r="J36" s="56"/>
      <c r="L36" s="100"/>
      <c r="O36" s="5"/>
    </row>
    <row r="37" spans="1:28" ht="18" thickBot="1" x14ac:dyDescent="0.3">
      <c r="A37" s="3"/>
      <c r="B37" s="4"/>
      <c r="D37" s="56"/>
      <c r="E37" s="64"/>
      <c r="F37" s="1"/>
      <c r="H37" s="53" t="s">
        <v>57</v>
      </c>
      <c r="I37" s="102" t="e">
        <f>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9" t="s">
        <v>37</v>
      </c>
      <c r="D44" s="130"/>
      <c r="E44" s="130"/>
      <c r="F44" s="130"/>
      <c r="G44" s="131"/>
      <c r="H44" s="129" t="s">
        <v>38</v>
      </c>
      <c r="I44" s="130"/>
      <c r="J44" s="131"/>
      <c r="K44" s="56"/>
      <c r="O44" s="5"/>
    </row>
    <row r="45" spans="1:28" ht="45.75" thickBot="1" x14ac:dyDescent="0.3">
      <c r="A45" s="3"/>
      <c r="B45" s="4"/>
      <c r="C45" s="68" t="s">
        <v>39</v>
      </c>
      <c r="D45" s="69" t="s">
        <v>21</v>
      </c>
      <c r="E45" s="69" t="s">
        <v>22</v>
      </c>
      <c r="F45" s="69" t="s">
        <v>12</v>
      </c>
      <c r="G45" s="70" t="s">
        <v>24</v>
      </c>
      <c r="H45" s="71" t="s">
        <v>88</v>
      </c>
      <c r="I45" s="72" t="s">
        <v>41</v>
      </c>
      <c r="J45" s="73" t="s">
        <v>89</v>
      </c>
      <c r="L45" s="137" t="s">
        <v>43</v>
      </c>
      <c r="M45" s="138"/>
      <c r="N45" s="139"/>
      <c r="O45" s="5"/>
    </row>
    <row r="46" spans="1:28" x14ac:dyDescent="0.25">
      <c r="A46" s="3"/>
      <c r="B46" s="4"/>
      <c r="C46" s="74"/>
      <c r="D46" s="84"/>
      <c r="E46" s="84"/>
      <c r="F46" s="76" t="e">
        <f>AVERAGE(D46:E46)-(AVERAGE(E$24:F$24))</f>
        <v>#DIV/0!</v>
      </c>
      <c r="G46" s="77" t="e">
        <f>ABS((STDEV(D46:E46)/AVERAGE(D46:E46))*100)</f>
        <v>#DIV/0!</v>
      </c>
      <c r="H46" s="103" t="e">
        <f>IF(F46&lt;$G$25, "&lt; LoQ",IF(F46&gt;$G$28,"&gt; ULoQ",((-$I$35+SQRT(POWER($I$35,2)-4*$I$34*($I$36-F46)))/(2*$I$34))))</f>
        <v>#DIV/0!</v>
      </c>
      <c r="I46" s="78">
        <v>1</v>
      </c>
      <c r="J46" s="104" t="e">
        <f>IF(F46&lt;$G$25, "&lt; LoQ",IF(F46&gt;$G$28,"&gt; ULoQ",H46*I46))</f>
        <v>#DIV/0!</v>
      </c>
      <c r="L46" s="126" t="s">
        <v>60</v>
      </c>
      <c r="M46" s="79" t="s">
        <v>45</v>
      </c>
      <c r="N46" s="80" t="s">
        <v>46</v>
      </c>
      <c r="O46" s="5"/>
    </row>
    <row r="47" spans="1:28" x14ac:dyDescent="0.25">
      <c r="A47" s="3"/>
      <c r="B47" s="4"/>
      <c r="C47" s="81"/>
      <c r="D47" s="84"/>
      <c r="E47" s="84"/>
      <c r="F47" s="76" t="e">
        <f t="shared" ref="F47:F88" si="0">AVERAGE(D47:E47)-(AVERAGE(E$24:F$24))</f>
        <v>#DIV/0!</v>
      </c>
      <c r="G47" s="77" t="e">
        <f t="shared" ref="G47:G88" si="1">ABS((STDEV(D47:E47)/AVERAGE(D47:E47))*100)</f>
        <v>#DIV/0!</v>
      </c>
      <c r="H47" s="103" t="e">
        <f t="shared" ref="H47:H88" si="2">IF(F47&lt;$G$25, "&lt; LoQ",IF(F47&gt;$G$28,"&gt; ULoQ",((-$I$35+SQRT(POWER($I$35,2)-4*$I$34*($I$36-F47)))/(2*$I$34))))</f>
        <v>#DIV/0!</v>
      </c>
      <c r="I47" s="39">
        <v>1</v>
      </c>
      <c r="J47" s="104" t="e">
        <f t="shared" ref="J47:J88" si="3">IF(F47&lt;$G$25, "&lt; LoQ",IF(F47&gt;$G$28,"&gt; ULoQ",H47*I47))</f>
        <v>#DIV/0!</v>
      </c>
      <c r="L47" s="127"/>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28"/>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 t="shared" si="3"/>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 t="shared" si="2"/>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 t="shared" si="3"/>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 t="shared" si="1"/>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1"/>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1"/>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1"/>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 t="shared" si="3"/>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1"/>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1"/>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si="0"/>
        <v>#DIV/0!</v>
      </c>
      <c r="G68" s="77" t="e">
        <f t="shared" si="1"/>
        <v>#DIV/0!</v>
      </c>
      <c r="H68" s="103" t="e">
        <f t="shared" si="2"/>
        <v>#DIV/0!</v>
      </c>
      <c r="I68" s="39">
        <v>1</v>
      </c>
      <c r="J68" s="104" t="e">
        <f t="shared" si="3"/>
        <v>#DIV/0!</v>
      </c>
      <c r="O68" s="5"/>
      <c r="Q68" s="87"/>
      <c r="R68" s="37"/>
      <c r="S68" s="37"/>
      <c r="T68" s="37"/>
      <c r="U68" s="37"/>
      <c r="V68" s="37"/>
      <c r="W68" s="37"/>
      <c r="X68" s="37"/>
      <c r="Y68" s="37"/>
      <c r="Z68" s="37"/>
      <c r="AA68" s="37"/>
    </row>
    <row r="69" spans="1:28" x14ac:dyDescent="0.25">
      <c r="A69" s="3"/>
      <c r="B69" s="4"/>
      <c r="C69" s="81"/>
      <c r="D69" s="84"/>
      <c r="E69" s="84"/>
      <c r="F69" s="76" t="e">
        <f t="shared" ref="F69:F87" si="4">AVERAGE(D69:E69)-(AVERAGE(E$24:F$24))</f>
        <v>#DIV/0!</v>
      </c>
      <c r="G69" s="77" t="e">
        <f t="shared" ref="G69:G87" si="5">ABS((STDEV(D69:E69)/AVERAGE(D69:E69))*100)</f>
        <v>#DIV/0!</v>
      </c>
      <c r="H69" s="103" t="e">
        <f t="shared" ref="H69:H86" si="6">IF(F69&lt;$G$25, "&lt; LoQ",IF(F69&gt;$G$28,"&gt; ULoQ",((-$I$35+SQRT(POWER($I$35,2)-4*$I$34*($I$36-F69)))/(2*$I$34))))</f>
        <v>#DIV/0!</v>
      </c>
      <c r="I69" s="39">
        <v>1</v>
      </c>
      <c r="J69" s="104" t="e">
        <f t="shared" ref="J69:J86" si="7">IF(F69&lt;$G$25, "&lt; LoQ",IF(F69&gt;$G$28,"&gt; ULoQ",H69*I69))</f>
        <v>#DIV/0!</v>
      </c>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 t="shared" si="7"/>
        <v>#DIV/0!</v>
      </c>
      <c r="L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si="7"/>
        <v>#DIV/0!</v>
      </c>
      <c r="L72" s="1"/>
      <c r="M72" s="1"/>
      <c r="N72" s="1"/>
      <c r="O72" s="5"/>
    </row>
    <row r="73" spans="1:28" x14ac:dyDescent="0.25">
      <c r="A73" s="3"/>
      <c r="B73" s="4"/>
      <c r="C73" s="81"/>
      <c r="D73" s="84"/>
      <c r="E73" s="84"/>
      <c r="F73" s="76" t="e">
        <f t="shared" si="4"/>
        <v>#DIV/0!</v>
      </c>
      <c r="G73" s="77" t="e">
        <f t="shared" si="5"/>
        <v>#DIV/0!</v>
      </c>
      <c r="H73" s="103" t="e">
        <f t="shared" si="6"/>
        <v>#DIV/0!</v>
      </c>
      <c r="I73" s="39">
        <v>1</v>
      </c>
      <c r="J73" s="104" t="e">
        <f t="shared" si="7"/>
        <v>#DIV/0!</v>
      </c>
      <c r="L73" s="1"/>
      <c r="M73" s="1"/>
      <c r="N73" s="1"/>
      <c r="O73" s="86"/>
    </row>
    <row r="74" spans="1:28" x14ac:dyDescent="0.25">
      <c r="A74" s="3"/>
      <c r="B74" s="4"/>
      <c r="C74" s="81"/>
      <c r="D74" s="84"/>
      <c r="E74" s="84"/>
      <c r="F74" s="76" t="e">
        <f t="shared" si="4"/>
        <v>#DIV/0!</v>
      </c>
      <c r="G74" s="77" t="e">
        <f t="shared" si="5"/>
        <v>#DIV/0!</v>
      </c>
      <c r="H74" s="103" t="e">
        <f t="shared" si="6"/>
        <v>#DIV/0!</v>
      </c>
      <c r="I74" s="39">
        <v>1</v>
      </c>
      <c r="J74" s="104" t="e">
        <f t="shared" si="7"/>
        <v>#DIV/0!</v>
      </c>
      <c r="L74" s="105"/>
      <c r="M74" s="106"/>
      <c r="N74" s="1"/>
      <c r="O74" s="86"/>
    </row>
    <row r="75" spans="1:28" x14ac:dyDescent="0.25">
      <c r="A75" s="3"/>
      <c r="B75" s="4"/>
      <c r="C75" s="81"/>
      <c r="D75" s="84"/>
      <c r="E75" s="84"/>
      <c r="F75" s="76" t="e">
        <f t="shared" si="4"/>
        <v>#DIV/0!</v>
      </c>
      <c r="G75" s="77" t="e">
        <f t="shared" si="5"/>
        <v>#DIV/0!</v>
      </c>
      <c r="H75" s="103" t="e">
        <f t="shared" si="6"/>
        <v>#DIV/0!</v>
      </c>
      <c r="I75" s="39">
        <v>1</v>
      </c>
      <c r="J75" s="104" t="e">
        <f t="shared" si="7"/>
        <v>#DIV/0!</v>
      </c>
      <c r="L75" s="1"/>
      <c r="M75" s="1"/>
      <c r="N75" s="1"/>
      <c r="O75" s="86"/>
    </row>
    <row r="76" spans="1:28" x14ac:dyDescent="0.25">
      <c r="A76" s="3"/>
      <c r="B76" s="4"/>
      <c r="C76" s="81"/>
      <c r="D76" s="84"/>
      <c r="E76" s="84"/>
      <c r="F76" s="76" t="e">
        <f t="shared" si="4"/>
        <v>#DIV/0!</v>
      </c>
      <c r="G76" s="77" t="e">
        <f t="shared" si="5"/>
        <v>#DIV/0!</v>
      </c>
      <c r="H76" s="103" t="e">
        <f t="shared" si="6"/>
        <v>#DIV/0!</v>
      </c>
      <c r="I76" s="39">
        <v>1</v>
      </c>
      <c r="J76" s="104" t="e">
        <f t="shared" si="7"/>
        <v>#DIV/0!</v>
      </c>
      <c r="M76" s="1"/>
      <c r="N76" s="1"/>
      <c r="O76" s="86"/>
    </row>
    <row r="77" spans="1:28" x14ac:dyDescent="0.25">
      <c r="A77" s="3"/>
      <c r="B77" s="4"/>
      <c r="C77" s="81"/>
      <c r="D77" s="84"/>
      <c r="E77" s="84"/>
      <c r="F77" s="76" t="e">
        <f t="shared" si="4"/>
        <v>#DIV/0!</v>
      </c>
      <c r="G77" s="77" t="e">
        <f t="shared" si="5"/>
        <v>#DIV/0!</v>
      </c>
      <c r="H77" s="103" t="e">
        <f t="shared" si="6"/>
        <v>#DIV/0!</v>
      </c>
      <c r="I77" s="39">
        <v>1</v>
      </c>
      <c r="J77" s="104" t="e">
        <f t="shared" si="7"/>
        <v>#DIV/0!</v>
      </c>
      <c r="L77" s="1"/>
      <c r="M77" s="1"/>
      <c r="N77" s="107"/>
      <c r="O77" s="86"/>
    </row>
    <row r="78" spans="1:28" x14ac:dyDescent="0.25">
      <c r="A78" s="3"/>
      <c r="B78" s="4"/>
      <c r="C78" s="81"/>
      <c r="D78" s="84"/>
      <c r="E78" s="84"/>
      <c r="F78" s="76" t="e">
        <f t="shared" si="4"/>
        <v>#DIV/0!</v>
      </c>
      <c r="G78" s="77" t="e">
        <f t="shared" si="5"/>
        <v>#DIV/0!</v>
      </c>
      <c r="H78" s="103" t="e">
        <f t="shared" si="6"/>
        <v>#DIV/0!</v>
      </c>
      <c r="I78" s="39">
        <v>1</v>
      </c>
      <c r="J78" s="104" t="e">
        <f t="shared" si="7"/>
        <v>#DIV/0!</v>
      </c>
      <c r="L78" s="1"/>
      <c r="M78" s="1"/>
      <c r="N78" s="1"/>
      <c r="O78" s="86"/>
    </row>
    <row r="79" spans="1:28" x14ac:dyDescent="0.25">
      <c r="A79" s="3"/>
      <c r="B79" s="4"/>
      <c r="C79" s="81"/>
      <c r="D79" s="84"/>
      <c r="E79" s="84"/>
      <c r="F79" s="76" t="e">
        <f t="shared" si="4"/>
        <v>#DIV/0!</v>
      </c>
      <c r="G79" s="77" t="e">
        <f t="shared" si="5"/>
        <v>#DIV/0!</v>
      </c>
      <c r="H79" s="103" t="e">
        <f t="shared" si="6"/>
        <v>#DIV/0!</v>
      </c>
      <c r="I79" s="39">
        <v>1</v>
      </c>
      <c r="J79" s="104" t="e">
        <f t="shared" si="7"/>
        <v>#DIV/0!</v>
      </c>
      <c r="L79" s="108"/>
      <c r="M79" s="1"/>
      <c r="N79" s="1"/>
      <c r="O79" s="86"/>
    </row>
    <row r="80" spans="1:28" x14ac:dyDescent="0.25">
      <c r="A80" s="3"/>
      <c r="B80" s="4"/>
      <c r="C80" s="81"/>
      <c r="D80" s="84"/>
      <c r="E80" s="84"/>
      <c r="F80" s="76" t="e">
        <f t="shared" si="4"/>
        <v>#DIV/0!</v>
      </c>
      <c r="G80" s="77" t="e">
        <f t="shared" si="5"/>
        <v>#DIV/0!</v>
      </c>
      <c r="H80" s="103" t="e">
        <f t="shared" si="6"/>
        <v>#DIV/0!</v>
      </c>
      <c r="I80" s="39">
        <v>1</v>
      </c>
      <c r="J80" s="104" t="e">
        <f t="shared" si="7"/>
        <v>#DIV/0!</v>
      </c>
      <c r="L80" s="1"/>
      <c r="M80" s="1"/>
      <c r="N80" s="1"/>
      <c r="O80" s="86"/>
    </row>
    <row r="81" spans="1:15" x14ac:dyDescent="0.25">
      <c r="A81" s="3"/>
      <c r="B81" s="4"/>
      <c r="C81" s="81"/>
      <c r="D81" s="75"/>
      <c r="E81" s="75"/>
      <c r="F81" s="76" t="e">
        <f t="shared" si="4"/>
        <v>#DIV/0!</v>
      </c>
      <c r="G81" s="77" t="e">
        <f t="shared" si="5"/>
        <v>#DIV/0!</v>
      </c>
      <c r="H81" s="103" t="e">
        <f t="shared" si="6"/>
        <v>#DIV/0!</v>
      </c>
      <c r="I81" s="39">
        <v>1</v>
      </c>
      <c r="J81" s="104" t="e">
        <f t="shared" si="7"/>
        <v>#DIV/0!</v>
      </c>
      <c r="L81" s="1"/>
      <c r="M81" s="1"/>
      <c r="N81" s="1"/>
      <c r="O81" s="86"/>
    </row>
    <row r="82" spans="1:15" x14ac:dyDescent="0.25">
      <c r="A82" s="3"/>
      <c r="B82" s="4"/>
      <c r="C82" s="81"/>
      <c r="D82" s="84"/>
      <c r="E82" s="84"/>
      <c r="F82" s="76" t="e">
        <f t="shared" si="4"/>
        <v>#DIV/0!</v>
      </c>
      <c r="G82" s="77" t="e">
        <f t="shared" si="5"/>
        <v>#DIV/0!</v>
      </c>
      <c r="H82" s="103" t="e">
        <f t="shared" si="6"/>
        <v>#DIV/0!</v>
      </c>
      <c r="I82" s="39">
        <v>1</v>
      </c>
      <c r="J82" s="104" t="e">
        <f t="shared" si="7"/>
        <v>#DIV/0!</v>
      </c>
      <c r="L82" s="1"/>
      <c r="M82" s="1"/>
      <c r="N82" s="1"/>
      <c r="O82" s="86"/>
    </row>
    <row r="83" spans="1:15" x14ac:dyDescent="0.25">
      <c r="A83" s="3"/>
      <c r="B83" s="4"/>
      <c r="C83" s="81"/>
      <c r="D83" s="84"/>
      <c r="E83" s="84"/>
      <c r="F83" s="76" t="e">
        <f t="shared" si="4"/>
        <v>#DIV/0!</v>
      </c>
      <c r="G83" s="77" t="e">
        <f t="shared" si="5"/>
        <v>#DIV/0!</v>
      </c>
      <c r="H83" s="103" t="e">
        <f t="shared" si="6"/>
        <v>#DIV/0!</v>
      </c>
      <c r="I83" s="39">
        <v>1</v>
      </c>
      <c r="J83" s="104" t="e">
        <f t="shared" si="7"/>
        <v>#DIV/0!</v>
      </c>
      <c r="L83" s="1"/>
      <c r="M83" s="1"/>
      <c r="N83" s="1"/>
      <c r="O83" s="86"/>
    </row>
    <row r="84" spans="1:15" x14ac:dyDescent="0.25">
      <c r="A84" s="3"/>
      <c r="B84" s="4"/>
      <c r="C84" s="81"/>
      <c r="D84" s="84"/>
      <c r="E84" s="84"/>
      <c r="F84" s="76" t="e">
        <f t="shared" si="4"/>
        <v>#DIV/0!</v>
      </c>
      <c r="G84" s="77" t="e">
        <f t="shared" si="5"/>
        <v>#DIV/0!</v>
      </c>
      <c r="H84" s="103" t="e">
        <f t="shared" si="6"/>
        <v>#DIV/0!</v>
      </c>
      <c r="I84" s="39">
        <v>1</v>
      </c>
      <c r="J84" s="104" t="e">
        <f t="shared" si="7"/>
        <v>#DIV/0!</v>
      </c>
      <c r="L84" s="1"/>
      <c r="M84" s="1"/>
      <c r="N84" s="1"/>
      <c r="O84" s="86"/>
    </row>
    <row r="85" spans="1:15" x14ac:dyDescent="0.25">
      <c r="A85" s="3"/>
      <c r="B85" s="4"/>
      <c r="C85" s="81"/>
      <c r="D85" s="75"/>
      <c r="E85" s="75"/>
      <c r="F85" s="76" t="e">
        <f t="shared" si="4"/>
        <v>#DIV/0!</v>
      </c>
      <c r="G85" s="77" t="e">
        <f t="shared" si="5"/>
        <v>#DIV/0!</v>
      </c>
      <c r="H85" s="103" t="e">
        <f t="shared" si="6"/>
        <v>#DIV/0!</v>
      </c>
      <c r="I85" s="39">
        <v>1</v>
      </c>
      <c r="J85" s="104" t="e">
        <f t="shared" si="7"/>
        <v>#DIV/0!</v>
      </c>
      <c r="O85" s="86"/>
    </row>
    <row r="86" spans="1:15" x14ac:dyDescent="0.25">
      <c r="A86" s="3"/>
      <c r="B86" s="4"/>
      <c r="C86" s="81"/>
      <c r="D86" s="84"/>
      <c r="E86" s="84"/>
      <c r="F86" s="76" t="e">
        <f t="shared" si="4"/>
        <v>#DIV/0!</v>
      </c>
      <c r="G86" s="77" t="e">
        <f t="shared" si="5"/>
        <v>#DIV/0!</v>
      </c>
      <c r="H86" s="103" t="e">
        <f t="shared" si="6"/>
        <v>#DIV/0!</v>
      </c>
      <c r="I86" s="39">
        <v>1</v>
      </c>
      <c r="J86" s="104" t="e">
        <f t="shared" si="7"/>
        <v>#DIV/0!</v>
      </c>
      <c r="O86" s="5"/>
    </row>
    <row r="87" spans="1:15" x14ac:dyDescent="0.25">
      <c r="A87" s="3"/>
      <c r="B87" s="4"/>
      <c r="C87" s="81"/>
      <c r="D87" s="84"/>
      <c r="E87" s="84"/>
      <c r="F87" s="76" t="e">
        <f t="shared" si="4"/>
        <v>#DIV/0!</v>
      </c>
      <c r="G87" s="77" t="e">
        <f t="shared" si="5"/>
        <v>#DIV/0!</v>
      </c>
      <c r="H87" s="103" t="e">
        <f>IF(F87&lt;$G$25, "&lt; LoQ",IF(F87&gt;$G$28,"&gt; ULoQ",((-$I$35+SQRT(POWER($I$35,2)-4*$I$34*($I$36-F87)))/(2*$I$34))))</f>
        <v>#DIV/0!</v>
      </c>
      <c r="I87" s="39">
        <v>1</v>
      </c>
      <c r="J87" s="104" t="e">
        <f>IF(F87&lt;$G$25, "&lt; LoQ",IF(F87&gt;$G$28,"&gt; ULoQ",H87*I87))</f>
        <v>#DIV/0!</v>
      </c>
      <c r="O87" s="5"/>
    </row>
    <row r="88" spans="1:15" ht="15.75" thickBot="1" x14ac:dyDescent="0.3">
      <c r="A88" s="3"/>
      <c r="B88" s="4"/>
      <c r="C88" s="88"/>
      <c r="D88" s="109"/>
      <c r="E88" s="109"/>
      <c r="F88" s="90" t="e">
        <f t="shared" si="0"/>
        <v>#DIV/0!</v>
      </c>
      <c r="G88" s="91" t="e">
        <f t="shared" si="1"/>
        <v>#DIV/0!</v>
      </c>
      <c r="H88" s="110" t="e">
        <f t="shared" si="2"/>
        <v>#DIV/0!</v>
      </c>
      <c r="I88" s="48">
        <v>1</v>
      </c>
      <c r="J88" s="111" t="e">
        <f t="shared" si="3"/>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B348" s="3"/>
      <c r="C348" s="3"/>
      <c r="D348" s="3"/>
      <c r="E348" s="3"/>
      <c r="F348" s="3"/>
      <c r="G348" s="3"/>
      <c r="H348" s="3"/>
      <c r="I348" s="3"/>
      <c r="J348" s="3"/>
      <c r="K348" s="3"/>
      <c r="L348" s="3"/>
      <c r="M348" s="3"/>
      <c r="N348" s="3"/>
      <c r="O348" s="3"/>
    </row>
    <row r="349" spans="1:15" x14ac:dyDescent="0.25">
      <c r="B349" s="3"/>
      <c r="C349" s="3"/>
      <c r="D349" s="3"/>
      <c r="E349" s="3"/>
      <c r="F349" s="3"/>
      <c r="G349" s="3"/>
      <c r="H349" s="3"/>
      <c r="I349" s="3"/>
      <c r="J349" s="3"/>
      <c r="K349" s="3"/>
      <c r="L349" s="3"/>
      <c r="M349" s="3"/>
      <c r="N349" s="3"/>
      <c r="O349" s="3"/>
    </row>
    <row r="350" spans="1:15" x14ac:dyDescent="0.25">
      <c r="B350" s="3"/>
      <c r="C350" s="3"/>
      <c r="D350" s="3"/>
      <c r="E350" s="3"/>
      <c r="F350" s="3"/>
      <c r="G350" s="3"/>
      <c r="H350" s="3"/>
      <c r="I350" s="3"/>
      <c r="J350" s="3"/>
      <c r="K350" s="3"/>
      <c r="L350" s="3"/>
      <c r="M350" s="3"/>
      <c r="N350" s="3"/>
      <c r="O350" s="3"/>
    </row>
    <row r="351" spans="1:15" x14ac:dyDescent="0.25">
      <c r="B351" s="3"/>
      <c r="C351" s="3"/>
      <c r="D351" s="3"/>
      <c r="E351" s="3"/>
      <c r="F351" s="3"/>
      <c r="G351" s="3"/>
      <c r="H351" s="3"/>
      <c r="I351" s="3"/>
      <c r="J351" s="3"/>
      <c r="K351" s="3"/>
      <c r="L351" s="3"/>
      <c r="M351" s="3"/>
      <c r="N351" s="3"/>
      <c r="O351" s="3"/>
    </row>
    <row r="352" spans="1:15" x14ac:dyDescent="0.25">
      <c r="B352" s="3"/>
      <c r="C352" s="3"/>
      <c r="D352" s="3"/>
      <c r="E352" s="3"/>
      <c r="F352" s="3"/>
      <c r="G352" s="3"/>
      <c r="H352" s="3"/>
      <c r="I352" s="3"/>
      <c r="J352" s="3"/>
      <c r="K352" s="3"/>
      <c r="L352" s="3"/>
      <c r="M352" s="3"/>
      <c r="N352" s="3"/>
      <c r="O352" s="3"/>
    </row>
    <row r="353" spans="2:15" x14ac:dyDescent="0.25">
      <c r="B353" s="3"/>
      <c r="C353" s="3"/>
      <c r="D353" s="3"/>
      <c r="E353" s="3"/>
      <c r="F353" s="3"/>
      <c r="G353" s="3"/>
      <c r="H353" s="3"/>
      <c r="I353" s="3"/>
      <c r="J353" s="3"/>
      <c r="K353" s="3"/>
      <c r="L353" s="3"/>
      <c r="M353" s="3"/>
      <c r="N353" s="3"/>
      <c r="O353" s="3"/>
    </row>
    <row r="354" spans="2:15" x14ac:dyDescent="0.25">
      <c r="B354" s="3"/>
      <c r="C354" s="3"/>
      <c r="D354" s="3"/>
      <c r="E354" s="3"/>
      <c r="F354" s="3"/>
      <c r="G354" s="3"/>
      <c r="H354" s="3"/>
      <c r="I354" s="3"/>
      <c r="J354" s="3"/>
      <c r="K354" s="3"/>
      <c r="L354" s="3"/>
      <c r="M354" s="3"/>
      <c r="N354" s="3"/>
      <c r="O354" s="3"/>
    </row>
    <row r="355" spans="2:15" x14ac:dyDescent="0.25">
      <c r="B355" s="3"/>
      <c r="C355" s="3"/>
      <c r="D355" s="3"/>
      <c r="E355" s="3"/>
      <c r="F355" s="3"/>
      <c r="G355" s="3"/>
      <c r="H355" s="3"/>
      <c r="I355" s="3"/>
      <c r="J355" s="3"/>
      <c r="K355" s="3"/>
      <c r="L355" s="3"/>
      <c r="M355" s="3"/>
      <c r="N355" s="3"/>
      <c r="O355" s="3"/>
    </row>
    <row r="356" spans="2:15" x14ac:dyDescent="0.25">
      <c r="B356" s="3"/>
      <c r="C356" s="3"/>
      <c r="D356" s="3"/>
      <c r="E356" s="3"/>
      <c r="F356" s="3"/>
      <c r="G356" s="3"/>
      <c r="H356" s="3"/>
      <c r="I356" s="3"/>
      <c r="J356" s="3"/>
      <c r="K356" s="3"/>
      <c r="L356" s="3"/>
      <c r="M356" s="3"/>
      <c r="N356" s="3"/>
      <c r="O356" s="3"/>
    </row>
    <row r="357" spans="2:15" x14ac:dyDescent="0.25">
      <c r="B357" s="3"/>
      <c r="C357" s="3"/>
      <c r="D357" s="3"/>
      <c r="E357" s="3"/>
      <c r="F357" s="3"/>
      <c r="G357" s="3"/>
      <c r="H357" s="3"/>
      <c r="I357" s="3"/>
      <c r="J357" s="3"/>
      <c r="K357" s="3"/>
      <c r="L357" s="3"/>
      <c r="M357" s="3"/>
      <c r="N357" s="3"/>
      <c r="O357" s="3"/>
    </row>
    <row r="358" spans="2:15" x14ac:dyDescent="0.25">
      <c r="B358" s="3"/>
      <c r="C358" s="3"/>
      <c r="D358" s="3"/>
      <c r="E358" s="3"/>
      <c r="F358" s="3"/>
      <c r="G358" s="3"/>
      <c r="H358" s="3"/>
      <c r="I358" s="3"/>
      <c r="J358" s="3"/>
      <c r="K358" s="3"/>
      <c r="L358" s="3"/>
      <c r="M358" s="3"/>
      <c r="N358" s="3"/>
      <c r="O358" s="3"/>
    </row>
    <row r="359" spans="2:15" x14ac:dyDescent="0.25">
      <c r="B359" s="3"/>
      <c r="C359" s="3"/>
      <c r="D359" s="3"/>
      <c r="E359" s="3"/>
      <c r="F359" s="3"/>
      <c r="G359" s="3"/>
      <c r="H359" s="3"/>
      <c r="I359" s="3"/>
      <c r="J359" s="3"/>
      <c r="K359" s="3"/>
      <c r="L359" s="3"/>
      <c r="M359" s="3"/>
      <c r="N359" s="3"/>
      <c r="O359" s="3"/>
    </row>
    <row r="360" spans="2:15" x14ac:dyDescent="0.25">
      <c r="B360" s="3"/>
      <c r="C360" s="3"/>
      <c r="D360" s="3"/>
      <c r="E360" s="3"/>
      <c r="F360" s="3"/>
      <c r="G360" s="3"/>
      <c r="H360" s="3"/>
      <c r="I360" s="3"/>
      <c r="J360" s="3"/>
      <c r="K360" s="3"/>
      <c r="L360" s="3"/>
      <c r="M360" s="3"/>
      <c r="N360" s="3"/>
      <c r="O360" s="3"/>
    </row>
    <row r="361" spans="2:15" x14ac:dyDescent="0.25">
      <c r="B361" s="3"/>
      <c r="C361" s="3"/>
      <c r="D361" s="3"/>
      <c r="E361" s="3"/>
      <c r="F361" s="3"/>
      <c r="G361" s="3"/>
      <c r="H361" s="3"/>
      <c r="I361" s="3"/>
      <c r="J361" s="3"/>
      <c r="K361" s="3"/>
      <c r="L361" s="3"/>
      <c r="M361" s="3"/>
      <c r="N361" s="3"/>
      <c r="O361" s="3"/>
    </row>
    <row r="362" spans="2:15" x14ac:dyDescent="0.25">
      <c r="B362" s="3"/>
      <c r="C362" s="3"/>
      <c r="D362" s="3"/>
      <c r="E362" s="3"/>
      <c r="F362" s="3"/>
      <c r="G362" s="3"/>
      <c r="H362" s="3"/>
      <c r="I362" s="3"/>
      <c r="J362" s="3"/>
      <c r="K362" s="3"/>
      <c r="L362" s="3"/>
      <c r="M362" s="3"/>
      <c r="N362" s="3"/>
      <c r="O362" s="3"/>
    </row>
    <row r="363" spans="2:15" x14ac:dyDescent="0.25">
      <c r="B363" s="3"/>
      <c r="C363" s="3"/>
      <c r="D363" s="3"/>
      <c r="E363" s="3"/>
      <c r="F363" s="3"/>
      <c r="G363" s="3"/>
      <c r="H363" s="3"/>
      <c r="I363" s="3"/>
      <c r="J363" s="3"/>
      <c r="K363" s="3"/>
      <c r="L363" s="3"/>
      <c r="M363" s="3"/>
      <c r="N363" s="3"/>
      <c r="O363" s="3"/>
    </row>
    <row r="364" spans="2:15" x14ac:dyDescent="0.25">
      <c r="B364" s="3"/>
      <c r="C364" s="3"/>
      <c r="D364" s="3"/>
      <c r="E364" s="3"/>
      <c r="F364" s="3"/>
      <c r="G364" s="3"/>
      <c r="H364" s="3"/>
      <c r="I364" s="3"/>
      <c r="J364" s="3"/>
      <c r="K364" s="3"/>
      <c r="L364" s="3"/>
      <c r="M364" s="3"/>
      <c r="N364" s="3"/>
      <c r="O364" s="3"/>
    </row>
    <row r="365" spans="2:15" x14ac:dyDescent="0.25">
      <c r="B365" s="3"/>
      <c r="C365" s="3"/>
      <c r="D365" s="3"/>
      <c r="E365" s="3"/>
      <c r="F365" s="3"/>
      <c r="G365" s="3"/>
      <c r="H365" s="3"/>
      <c r="I365" s="3"/>
      <c r="J365" s="3"/>
      <c r="K365" s="3"/>
      <c r="L365" s="3"/>
      <c r="M365" s="3"/>
      <c r="N365" s="3"/>
      <c r="O365" s="3"/>
    </row>
    <row r="366" spans="2:15" x14ac:dyDescent="0.25">
      <c r="B366" s="3"/>
      <c r="C366" s="3"/>
      <c r="D366" s="3"/>
      <c r="E366" s="3"/>
      <c r="F366" s="3"/>
      <c r="G366" s="3"/>
      <c r="H366" s="3"/>
      <c r="I366" s="3"/>
      <c r="J366" s="3"/>
      <c r="K366" s="3"/>
      <c r="L366" s="3"/>
      <c r="M366" s="3"/>
      <c r="N366" s="3"/>
      <c r="O366" s="3"/>
    </row>
  </sheetData>
  <sheetProtection algorithmName="SHA-512" hashValue="FboXwt/r3QgbtpL7cAZ0qLojorJ3cGdyaxC2yuMLUE78u8AqMh+G3oZekCQUBXEGYmVm4zkeT3w7sJcSSwzn1g==" saltValue="CgvbppoFzfcVejH2Qxmv7Q==" spinCount="100000" sheet="1" objects="1" scenarios="1"/>
  <mergeCells count="22">
    <mergeCell ref="C7:M7"/>
    <mergeCell ref="A1:P1"/>
    <mergeCell ref="B2:O2"/>
    <mergeCell ref="C4:I4"/>
    <mergeCell ref="C5:O5"/>
    <mergeCell ref="C6:O6"/>
    <mergeCell ref="C8:O8"/>
    <mergeCell ref="C13:E13"/>
    <mergeCell ref="G13:J13"/>
    <mergeCell ref="D14:E14"/>
    <mergeCell ref="G14:H14"/>
    <mergeCell ref="I14:J14"/>
    <mergeCell ref="C44:G44"/>
    <mergeCell ref="H44:J44"/>
    <mergeCell ref="L45:N45"/>
    <mergeCell ref="L46:L48"/>
    <mergeCell ref="D15:E15"/>
    <mergeCell ref="C16:C20"/>
    <mergeCell ref="D16:E20"/>
    <mergeCell ref="C22:J22"/>
    <mergeCell ref="L23:N23"/>
    <mergeCell ref="H33:I33"/>
  </mergeCells>
  <conditionalFormatting sqref="F46:F88">
    <cfRule type="cellIs" dxfId="27" priority="1" stopIfTrue="1" operator="lessThan">
      <formula>$G$25</formula>
    </cfRule>
    <cfRule type="cellIs" dxfId="26" priority="2" stopIfTrue="1" operator="between">
      <formula>$G$25</formula>
      <formula>$G$28</formula>
    </cfRule>
    <cfRule type="cellIs" dxfId="25" priority="3" stopIfTrue="1" operator="greaterThan">
      <formula>$G$28</formula>
    </cfRule>
  </conditionalFormatting>
  <conditionalFormatting sqref="H24:H28 G46:G88">
    <cfRule type="cellIs" dxfId="24" priority="9" stopIfTrue="1" operator="equal">
      <formula>20</formula>
    </cfRule>
    <cfRule type="cellIs" dxfId="23" priority="10" stopIfTrue="1" operator="lessThan">
      <formula>20</formula>
    </cfRule>
    <cfRule type="cellIs" dxfId="22" priority="11" stopIfTrue="1" operator="greaterThan">
      <formula>20</formula>
    </cfRule>
  </conditionalFormatting>
  <conditionalFormatting sqref="J25:J28">
    <cfRule type="cellIs" dxfId="21" priority="4" stopIfTrue="1" operator="equal">
      <formula>35</formula>
    </cfRule>
    <cfRule type="cellIs" dxfId="20" priority="5" stopIfTrue="1" operator="lessThan">
      <formula>35</formula>
    </cfRule>
    <cfRule type="cellIs" dxfId="19" priority="6" stopIfTrue="1" operator="greaterThan">
      <formula>35</formula>
    </cfRule>
  </conditionalFormatting>
  <conditionalFormatting sqref="J46:J88">
    <cfRule type="cellIs" dxfId="18" priority="12" stopIfTrue="1" operator="between">
      <formula>#REF!</formula>
      <formula>#REF!</formula>
    </cfRule>
    <cfRule type="cellIs" dxfId="17" priority="13" stopIfTrue="1" operator="lessThan">
      <formula>#REF!</formula>
    </cfRule>
    <cfRule type="cellIs" dxfId="16" priority="14" stopIfTrue="1" operator="greaterThan">
      <formula>#REF!</formula>
    </cfRule>
  </conditionalFormatting>
  <conditionalFormatting sqref="N24:N28">
    <cfRule type="cellIs" dxfId="15" priority="7" stopIfTrue="1" operator="equal">
      <formula>"Incorrect"</formula>
    </cfRule>
    <cfRule type="cellIs" dxfId="14"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A2FC3-E8D9-4346-9B2D-F9BDC9763386}">
  <dimension ref="A1:CV366"/>
  <sheetViews>
    <sheetView zoomScaleNormal="100" workbookViewId="0">
      <selection activeCell="Q10" sqref="Q10"/>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2"/>
      <c r="B1" s="162"/>
      <c r="C1" s="162"/>
      <c r="D1" s="162"/>
      <c r="E1" s="162"/>
      <c r="F1" s="162"/>
      <c r="G1" s="162"/>
      <c r="H1" s="162"/>
      <c r="I1" s="162"/>
      <c r="J1" s="162"/>
      <c r="K1" s="162"/>
      <c r="L1" s="162"/>
      <c r="M1" s="162"/>
      <c r="N1" s="162"/>
      <c r="O1" s="162"/>
      <c r="P1" s="162"/>
    </row>
    <row r="2" spans="1:100" ht="21.75" thickBot="1" x14ac:dyDescent="0.4">
      <c r="A2" s="3"/>
      <c r="B2" s="129" t="s">
        <v>51</v>
      </c>
      <c r="C2" s="130"/>
      <c r="D2" s="130"/>
      <c r="E2" s="130"/>
      <c r="F2" s="130"/>
      <c r="G2" s="130"/>
      <c r="H2" s="130"/>
      <c r="I2" s="130"/>
      <c r="J2" s="130"/>
      <c r="K2" s="130"/>
      <c r="L2" s="130"/>
      <c r="M2" s="130"/>
      <c r="N2" s="130"/>
      <c r="O2" s="130"/>
    </row>
    <row r="3" spans="1:100" x14ac:dyDescent="0.25">
      <c r="A3" s="3"/>
      <c r="B3" s="4"/>
      <c r="C3" s="2" t="s">
        <v>1</v>
      </c>
      <c r="O3" s="5"/>
    </row>
    <row r="4" spans="1:100" ht="18" x14ac:dyDescent="0.35">
      <c r="A4" s="3"/>
      <c r="B4" s="4"/>
      <c r="C4" s="157" t="s">
        <v>52</v>
      </c>
      <c r="D4" s="157"/>
      <c r="E4" s="157"/>
      <c r="F4" s="157"/>
      <c r="G4" s="157"/>
      <c r="H4" s="157"/>
      <c r="I4" s="157"/>
      <c r="O4" s="5"/>
    </row>
    <row r="5" spans="1:100" ht="31.5" customHeight="1" x14ac:dyDescent="0.25">
      <c r="A5" s="3"/>
      <c r="B5" s="4"/>
      <c r="C5" s="155" t="s">
        <v>3</v>
      </c>
      <c r="D5" s="155"/>
      <c r="E5" s="155"/>
      <c r="F5" s="155"/>
      <c r="G5" s="155"/>
      <c r="H5" s="155"/>
      <c r="I5" s="155"/>
      <c r="J5" s="155"/>
      <c r="K5" s="155"/>
      <c r="L5" s="155"/>
      <c r="M5" s="155"/>
      <c r="N5" s="155"/>
      <c r="O5" s="156"/>
    </row>
    <row r="6" spans="1:100" ht="46.5" customHeight="1" x14ac:dyDescent="0.25">
      <c r="A6" s="3"/>
      <c r="B6" s="4"/>
      <c r="C6" s="155" t="s">
        <v>111</v>
      </c>
      <c r="D6" s="155"/>
      <c r="E6" s="155"/>
      <c r="F6" s="155"/>
      <c r="G6" s="155"/>
      <c r="H6" s="155"/>
      <c r="I6" s="155"/>
      <c r="J6" s="155"/>
      <c r="K6" s="155"/>
      <c r="L6" s="155"/>
      <c r="M6" s="155"/>
      <c r="N6" s="155"/>
      <c r="O6" s="156"/>
    </row>
    <row r="7" spans="1:100" x14ac:dyDescent="0.25">
      <c r="A7" s="3"/>
      <c r="B7" s="4"/>
      <c r="C7" s="157" t="s">
        <v>53</v>
      </c>
      <c r="D7" s="157"/>
      <c r="E7" s="157"/>
      <c r="F7" s="157"/>
      <c r="G7" s="157"/>
      <c r="H7" s="157"/>
      <c r="I7" s="157"/>
      <c r="J7" s="157"/>
      <c r="K7" s="157"/>
      <c r="L7" s="157"/>
      <c r="M7" s="157"/>
      <c r="O7" s="5"/>
    </row>
    <row r="8" spans="1:100" x14ac:dyDescent="0.25">
      <c r="A8" s="3"/>
      <c r="B8" s="4"/>
      <c r="C8" s="157" t="s">
        <v>54</v>
      </c>
      <c r="D8" s="157"/>
      <c r="E8" s="157"/>
      <c r="F8" s="157"/>
      <c r="G8" s="157"/>
      <c r="H8" s="157"/>
      <c r="I8" s="157"/>
      <c r="J8" s="157"/>
      <c r="K8" s="157"/>
      <c r="L8" s="157"/>
      <c r="M8" s="157"/>
      <c r="N8" s="157"/>
      <c r="O8" s="161"/>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92</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58" t="s">
        <v>5</v>
      </c>
      <c r="D13" s="159"/>
      <c r="E13" s="160"/>
      <c r="G13" s="129" t="s">
        <v>6</v>
      </c>
      <c r="H13" s="130"/>
      <c r="I13" s="130"/>
      <c r="J13" s="131"/>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40"/>
      <c r="E14" s="141"/>
      <c r="G14" s="142" t="s">
        <v>8</v>
      </c>
      <c r="H14" s="134"/>
      <c r="I14" s="143"/>
      <c r="J14" s="144"/>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5"/>
      <c r="E15" s="146"/>
      <c r="G15" s="14" t="s">
        <v>10</v>
      </c>
      <c r="H15" s="15" t="s">
        <v>55</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7" t="s">
        <v>14</v>
      </c>
      <c r="D16" s="149"/>
      <c r="E16" s="150"/>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7"/>
      <c r="D17" s="151"/>
      <c r="E17" s="152"/>
      <c r="G17" s="18" t="s">
        <v>16</v>
      </c>
      <c r="H17" s="19">
        <v>10</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7"/>
      <c r="D18" s="151"/>
      <c r="E18" s="152"/>
      <c r="G18" s="18" t="s">
        <v>17</v>
      </c>
      <c r="H18" s="19">
        <v>50</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7"/>
      <c r="D19" s="151"/>
      <c r="E19" s="152"/>
      <c r="G19" s="18" t="s">
        <v>18</v>
      </c>
      <c r="H19" s="19">
        <v>150</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8"/>
      <c r="D20" s="153"/>
      <c r="E20" s="154"/>
      <c r="G20" s="24" t="s">
        <v>19</v>
      </c>
      <c r="H20" s="95">
        <v>300</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9" t="s">
        <v>20</v>
      </c>
      <c r="D22" s="130"/>
      <c r="E22" s="130"/>
      <c r="F22" s="130"/>
      <c r="G22" s="130"/>
      <c r="H22" s="130"/>
      <c r="I22" s="130"/>
      <c r="J22" s="131"/>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55</v>
      </c>
      <c r="E23" s="17" t="s">
        <v>21</v>
      </c>
      <c r="F23" s="17" t="s">
        <v>22</v>
      </c>
      <c r="G23" s="27" t="s">
        <v>23</v>
      </c>
      <c r="H23" s="17" t="s">
        <v>24</v>
      </c>
      <c r="I23" s="17" t="s">
        <v>13</v>
      </c>
      <c r="J23" s="15" t="s">
        <v>25</v>
      </c>
      <c r="L23" s="132" t="s">
        <v>26</v>
      </c>
      <c r="M23" s="133"/>
      <c r="N23" s="134"/>
      <c r="O23" s="5"/>
    </row>
    <row r="24" spans="1:100" x14ac:dyDescent="0.25">
      <c r="A24" s="3"/>
      <c r="B24" s="4"/>
      <c r="C24" s="28" t="s">
        <v>15</v>
      </c>
      <c r="D24" s="96">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97">
        <v>10</v>
      </c>
      <c r="E25" s="39"/>
      <c r="F25" s="39"/>
      <c r="G25" s="40" t="e">
        <f>(AVERAGE(E25:F25)-$G$24)</f>
        <v>#DIV/0!</v>
      </c>
      <c r="H25" s="41" t="e">
        <f>(STDEV(E25:F25)/AVERAGE(E25:F25))*100</f>
        <v>#DIV/0!</v>
      </c>
      <c r="I25" s="42" t="e">
        <f>(G25/$G$28)</f>
        <v>#DIV/0!</v>
      </c>
      <c r="J25" s="43" t="e">
        <f>(STDEV(I25,J17)/AVERAGE(I25,J17)*100)</f>
        <v>#DIV/0!</v>
      </c>
      <c r="L25" s="44" t="s">
        <v>56</v>
      </c>
      <c r="M25" s="45" t="e">
        <f>AVERAGE(E25:F25)/AVERAGE(E24:F24)</f>
        <v>#DIV/0!</v>
      </c>
      <c r="N25" s="46" t="e">
        <f>IF(M25&gt;1.25,"Correct","Incorrect")</f>
        <v>#DIV/0!</v>
      </c>
      <c r="O25" s="5"/>
      <c r="S25" s="37"/>
      <c r="T25" s="37"/>
      <c r="U25" s="37"/>
      <c r="V25" s="37"/>
      <c r="W25" s="37"/>
      <c r="X25" s="37"/>
    </row>
    <row r="26" spans="1:100" x14ac:dyDescent="0.25">
      <c r="A26" s="3"/>
      <c r="B26" s="4"/>
      <c r="C26" s="38" t="s">
        <v>17</v>
      </c>
      <c r="D26" s="97">
        <v>50</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97">
        <v>150</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98">
        <v>300</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35" t="s">
        <v>32</v>
      </c>
      <c r="I33" s="136"/>
      <c r="J33" s="1"/>
      <c r="K33" s="56"/>
      <c r="N33" s="10"/>
      <c r="O33" s="59"/>
      <c r="P33" s="60"/>
      <c r="Q33" s="61"/>
      <c r="R33" s="37"/>
      <c r="S33" s="37"/>
      <c r="T33" s="37"/>
      <c r="U33" s="37"/>
      <c r="V33" s="37"/>
      <c r="W33" s="37"/>
      <c r="X33" s="37"/>
    </row>
    <row r="34" spans="1:28" x14ac:dyDescent="0.25">
      <c r="A34" s="3"/>
      <c r="B34" s="4"/>
      <c r="H34" s="44" t="s">
        <v>33</v>
      </c>
      <c r="I34" s="99" t="e">
        <f>INDEX(LINEST($G$25:$G$28,($D$25:$D$28)^{0,1,2},,TRUE),1,1)</f>
        <v>#VALUE!</v>
      </c>
      <c r="J34" s="1"/>
      <c r="L34" s="100"/>
      <c r="O34" s="5"/>
      <c r="S34" s="37"/>
      <c r="T34" s="37"/>
    </row>
    <row r="35" spans="1:28" x14ac:dyDescent="0.25">
      <c r="A35" s="3"/>
      <c r="B35" s="4"/>
      <c r="H35" s="44" t="s">
        <v>34</v>
      </c>
      <c r="I35" s="101" t="e">
        <f>INDEX(LINEST($G$25:$G$28,($D$25:$D$28)^{0,1,2},,TRUE),1,2)</f>
        <v>#VALUE!</v>
      </c>
      <c r="L35" s="100"/>
      <c r="O35" s="5"/>
    </row>
    <row r="36" spans="1:28" ht="15.75" thickBot="1" x14ac:dyDescent="0.3">
      <c r="A36" s="3"/>
      <c r="B36" s="4"/>
      <c r="D36" s="56"/>
      <c r="E36" s="64"/>
      <c r="F36" s="1"/>
      <c r="H36" s="53" t="s">
        <v>35</v>
      </c>
      <c r="I36" s="102" t="e">
        <f>INDEX(LINEST($G$25:$G$28,($D$25:$D$28)^{0,1,2},,TRUE),1,4)</f>
        <v>#VALUE!</v>
      </c>
      <c r="J36" s="56"/>
      <c r="L36" s="100"/>
      <c r="O36" s="5"/>
    </row>
    <row r="37" spans="1:28" ht="18" thickBot="1" x14ac:dyDescent="0.3">
      <c r="A37" s="3"/>
      <c r="B37" s="4"/>
      <c r="D37" s="56"/>
      <c r="E37" s="64"/>
      <c r="F37" s="1"/>
      <c r="H37" s="53" t="s">
        <v>57</v>
      </c>
      <c r="I37" s="102" t="e">
        <f>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9" t="s">
        <v>37</v>
      </c>
      <c r="D44" s="130"/>
      <c r="E44" s="130"/>
      <c r="F44" s="130"/>
      <c r="G44" s="131"/>
      <c r="H44" s="129" t="s">
        <v>38</v>
      </c>
      <c r="I44" s="130"/>
      <c r="J44" s="131"/>
      <c r="K44" s="56"/>
      <c r="O44" s="5"/>
    </row>
    <row r="45" spans="1:28" ht="45.75" thickBot="1" x14ac:dyDescent="0.3">
      <c r="A45" s="3"/>
      <c r="B45" s="4"/>
      <c r="C45" s="68" t="s">
        <v>39</v>
      </c>
      <c r="D45" s="69" t="s">
        <v>21</v>
      </c>
      <c r="E45" s="69" t="s">
        <v>22</v>
      </c>
      <c r="F45" s="69" t="s">
        <v>12</v>
      </c>
      <c r="G45" s="70" t="s">
        <v>24</v>
      </c>
      <c r="H45" s="71" t="s">
        <v>58</v>
      </c>
      <c r="I45" s="72" t="s">
        <v>41</v>
      </c>
      <c r="J45" s="73" t="s">
        <v>59</v>
      </c>
      <c r="L45" s="137" t="s">
        <v>43</v>
      </c>
      <c r="M45" s="138"/>
      <c r="N45" s="139"/>
      <c r="O45" s="5"/>
    </row>
    <row r="46" spans="1:28" x14ac:dyDescent="0.25">
      <c r="A46" s="3"/>
      <c r="B46" s="4"/>
      <c r="C46" s="74"/>
      <c r="D46" s="84"/>
      <c r="E46" s="84"/>
      <c r="F46" s="76" t="e">
        <f t="shared" ref="F46:F88" si="0">AVERAGE(D46:E46)-(AVERAGE(E$24:F$24))</f>
        <v>#DIV/0!</v>
      </c>
      <c r="G46" s="77" t="e">
        <f>ABS((STDEV(D46:E46)/AVERAGE(D46:E46))*100)</f>
        <v>#DIV/0!</v>
      </c>
      <c r="H46" s="103" t="e">
        <f>IF(F46&lt;$G$25, "&lt; LoQ",IF(F46&gt;$G$28,"&gt; ULoQ",((-$I$35+SQRT(POWER($I$35,2)-4*$I$34*($I$36-F46)))/(2*$I$34))))</f>
        <v>#DIV/0!</v>
      </c>
      <c r="I46" s="78">
        <v>1</v>
      </c>
      <c r="J46" s="104" t="e">
        <f>IF(F46&lt;$G$25, "&lt; LoQ",IF(F46&gt;$G$28,"&gt; ULoQ",H46*I46))</f>
        <v>#DIV/0!</v>
      </c>
      <c r="L46" s="126" t="s">
        <v>60</v>
      </c>
      <c r="M46" s="79" t="s">
        <v>45</v>
      </c>
      <c r="N46" s="80" t="s">
        <v>46</v>
      </c>
      <c r="O46" s="5"/>
    </row>
    <row r="47" spans="1:28" x14ac:dyDescent="0.25">
      <c r="A47" s="3"/>
      <c r="B47" s="4"/>
      <c r="C47" s="81"/>
      <c r="D47" s="84"/>
      <c r="E47" s="84"/>
      <c r="F47" s="76" t="e">
        <f t="shared" si="0"/>
        <v>#DIV/0!</v>
      </c>
      <c r="G47" s="77" t="e">
        <f t="shared" ref="G47:G68" si="1">ABS((STDEV(D47:E47)/AVERAGE(D47:E47))*100)</f>
        <v>#DIV/0!</v>
      </c>
      <c r="H47" s="103" t="e">
        <f t="shared" ref="H47:H88" si="2">IF(F47&lt;$G$25, "&lt; LoQ",IF(F47&gt;$G$28,"&gt; ULoQ",((-$I$35+SQRT(POWER($I$35,2)-4*$I$34*($I$36-F47)))/(2*$I$34))))</f>
        <v>#DIV/0!</v>
      </c>
      <c r="I47" s="39">
        <v>1</v>
      </c>
      <c r="J47" s="104" t="e">
        <f t="shared" ref="J47:J88" si="3">IF(F47&lt;$G$25, "&lt; LoQ",IF(F47&gt;$G$28,"&gt; ULoQ",H47*I47))</f>
        <v>#DIV/0!</v>
      </c>
      <c r="L47" s="127"/>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28"/>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 t="shared" si="3"/>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 t="shared" si="2"/>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 t="shared" si="3"/>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 t="shared" si="1"/>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ABS((STDEV(D55:E55)/AVERAGE(D55:E55))*100)</f>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1"/>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1"/>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 t="shared" si="3"/>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84"/>
      <c r="E62" s="84"/>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ABS((STDEV(D63:E63)/AVERAGE(D63:E63))*100)</f>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1"/>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84"/>
      <c r="E66" s="84"/>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si="0"/>
        <v>#DIV/0!</v>
      </c>
      <c r="G68" s="77" t="e">
        <f t="shared" si="1"/>
        <v>#DIV/0!</v>
      </c>
      <c r="H68" s="103" t="e">
        <f t="shared" si="2"/>
        <v>#DIV/0!</v>
      </c>
      <c r="I68" s="39">
        <v>1</v>
      </c>
      <c r="J68" s="104" t="e">
        <f t="shared" si="3"/>
        <v>#DIV/0!</v>
      </c>
      <c r="O68" s="5"/>
      <c r="Q68" s="87"/>
      <c r="R68" s="37"/>
      <c r="S68" s="37"/>
      <c r="T68" s="37"/>
      <c r="U68" s="37"/>
      <c r="V68" s="37"/>
      <c r="W68" s="37"/>
      <c r="X68" s="37"/>
      <c r="Y68" s="37"/>
      <c r="Z68" s="37"/>
      <c r="AA68" s="37"/>
    </row>
    <row r="69" spans="1:28" x14ac:dyDescent="0.25">
      <c r="A69" s="3"/>
      <c r="B69" s="4"/>
      <c r="C69" s="81"/>
      <c r="D69" s="84"/>
      <c r="E69" s="84"/>
      <c r="F69" s="76" t="e">
        <f t="shared" ref="F69:F87" si="4">AVERAGE(D69:E69)-(AVERAGE(E$24:F$24))</f>
        <v>#DIV/0!</v>
      </c>
      <c r="G69" s="77" t="e">
        <f t="shared" ref="G69:G73" si="5">ABS((STDEV(D69:E69)/AVERAGE(D69:E69))*100)</f>
        <v>#DIV/0!</v>
      </c>
      <c r="H69" s="103" t="e">
        <f t="shared" ref="H69:H87" si="6">IF(F69&lt;$G$25, "&lt; LoQ",IF(F69&gt;$G$28,"&gt; ULoQ",((-$I$35+SQRT(POWER($I$35,2)-4*$I$34*($I$36-F69)))/(2*$I$34))))</f>
        <v>#DIV/0!</v>
      </c>
      <c r="I69" s="39">
        <v>1</v>
      </c>
      <c r="J69" s="104" t="e">
        <f t="shared" ref="J69:J87" si="7">IF(F69&lt;$G$25, "&lt; LoQ",IF(F69&gt;$G$28,"&gt; ULoQ",H69*I69))</f>
        <v>#DIV/0!</v>
      </c>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 t="shared" si="7"/>
        <v>#DIV/0!</v>
      </c>
      <c r="L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si="7"/>
        <v>#DIV/0!</v>
      </c>
      <c r="L72" s="1"/>
      <c r="M72" s="1"/>
      <c r="N72" s="1"/>
      <c r="O72" s="5"/>
    </row>
    <row r="73" spans="1:28" x14ac:dyDescent="0.25">
      <c r="A73" s="3"/>
      <c r="B73" s="4"/>
      <c r="C73" s="81"/>
      <c r="D73" s="84"/>
      <c r="E73" s="84"/>
      <c r="F73" s="76" t="e">
        <f t="shared" si="4"/>
        <v>#DIV/0!</v>
      </c>
      <c r="G73" s="77" t="e">
        <f t="shared" si="5"/>
        <v>#DIV/0!</v>
      </c>
      <c r="H73" s="103" t="e">
        <f t="shared" si="6"/>
        <v>#DIV/0!</v>
      </c>
      <c r="I73" s="39">
        <v>1</v>
      </c>
      <c r="J73" s="104" t="e">
        <f t="shared" si="7"/>
        <v>#DIV/0!</v>
      </c>
      <c r="L73" s="1"/>
      <c r="M73" s="1"/>
      <c r="N73" s="1"/>
      <c r="O73" s="86"/>
    </row>
    <row r="74" spans="1:28" x14ac:dyDescent="0.25">
      <c r="A74" s="3"/>
      <c r="B74" s="4"/>
      <c r="C74" s="81"/>
      <c r="D74" s="84"/>
      <c r="E74" s="84"/>
      <c r="F74" s="76" t="e">
        <f t="shared" si="4"/>
        <v>#DIV/0!</v>
      </c>
      <c r="G74" s="77" t="e">
        <f>ABS((STDEV(D74:E74)/AVERAGE(D74:E74))*100)</f>
        <v>#DIV/0!</v>
      </c>
      <c r="H74" s="103" t="e">
        <f t="shared" si="6"/>
        <v>#DIV/0!</v>
      </c>
      <c r="I74" s="39">
        <v>1</v>
      </c>
      <c r="J74" s="104" t="e">
        <f t="shared" si="7"/>
        <v>#DIV/0!</v>
      </c>
      <c r="L74" s="105"/>
      <c r="M74" s="106"/>
      <c r="N74" s="1"/>
      <c r="O74" s="86"/>
    </row>
    <row r="75" spans="1:28" x14ac:dyDescent="0.25">
      <c r="A75" s="3"/>
      <c r="B75" s="4"/>
      <c r="C75" s="81"/>
      <c r="D75" s="84"/>
      <c r="E75" s="84"/>
      <c r="F75" s="76" t="e">
        <f t="shared" si="4"/>
        <v>#DIV/0!</v>
      </c>
      <c r="G75" s="77" t="e">
        <f t="shared" ref="G75:G81" si="8">ABS((STDEV(D75:E75)/AVERAGE(D75:E75))*100)</f>
        <v>#DIV/0!</v>
      </c>
      <c r="H75" s="103" t="e">
        <f t="shared" si="6"/>
        <v>#DIV/0!</v>
      </c>
      <c r="I75" s="39">
        <v>1</v>
      </c>
      <c r="J75" s="104" t="e">
        <f t="shared" si="7"/>
        <v>#DIV/0!</v>
      </c>
      <c r="L75" s="1"/>
      <c r="M75" s="1"/>
      <c r="N75" s="1"/>
      <c r="O75" s="86"/>
    </row>
    <row r="76" spans="1:28" x14ac:dyDescent="0.25">
      <c r="A76" s="3"/>
      <c r="B76" s="4"/>
      <c r="C76" s="81"/>
      <c r="D76" s="84"/>
      <c r="E76" s="84"/>
      <c r="F76" s="76" t="e">
        <f t="shared" si="4"/>
        <v>#DIV/0!</v>
      </c>
      <c r="G76" s="77" t="e">
        <f t="shared" si="8"/>
        <v>#DIV/0!</v>
      </c>
      <c r="H76" s="103" t="e">
        <f t="shared" si="6"/>
        <v>#DIV/0!</v>
      </c>
      <c r="I76" s="39">
        <v>1</v>
      </c>
      <c r="J76" s="104" t="e">
        <f t="shared" si="7"/>
        <v>#DIV/0!</v>
      </c>
      <c r="M76" s="1"/>
      <c r="N76" s="1"/>
      <c r="O76" s="86"/>
    </row>
    <row r="77" spans="1:28" x14ac:dyDescent="0.25">
      <c r="A77" s="3"/>
      <c r="B77" s="4"/>
      <c r="C77" s="81"/>
      <c r="D77" s="84"/>
      <c r="E77" s="84"/>
      <c r="F77" s="76" t="e">
        <f t="shared" si="4"/>
        <v>#DIV/0!</v>
      </c>
      <c r="G77" s="77" t="e">
        <f t="shared" si="8"/>
        <v>#DIV/0!</v>
      </c>
      <c r="H77" s="103" t="e">
        <f t="shared" si="6"/>
        <v>#DIV/0!</v>
      </c>
      <c r="I77" s="39">
        <v>1</v>
      </c>
      <c r="J77" s="104" t="e">
        <f t="shared" si="7"/>
        <v>#DIV/0!</v>
      </c>
      <c r="L77" s="1"/>
      <c r="M77" s="1"/>
      <c r="N77" s="107"/>
      <c r="O77" s="86"/>
    </row>
    <row r="78" spans="1:28" x14ac:dyDescent="0.25">
      <c r="A78" s="3"/>
      <c r="B78" s="4"/>
      <c r="C78" s="81"/>
      <c r="D78" s="84"/>
      <c r="E78" s="84"/>
      <c r="F78" s="76" t="e">
        <f t="shared" si="4"/>
        <v>#DIV/0!</v>
      </c>
      <c r="G78" s="77" t="e">
        <f t="shared" si="8"/>
        <v>#DIV/0!</v>
      </c>
      <c r="H78" s="103" t="e">
        <f t="shared" si="6"/>
        <v>#DIV/0!</v>
      </c>
      <c r="I78" s="39">
        <v>1</v>
      </c>
      <c r="J78" s="104" t="e">
        <f t="shared" si="7"/>
        <v>#DIV/0!</v>
      </c>
      <c r="L78" s="1"/>
      <c r="M78" s="1"/>
      <c r="N78" s="1"/>
      <c r="O78" s="86"/>
    </row>
    <row r="79" spans="1:28" x14ac:dyDescent="0.25">
      <c r="A79" s="3"/>
      <c r="B79" s="4"/>
      <c r="C79" s="81"/>
      <c r="D79" s="84"/>
      <c r="E79" s="84"/>
      <c r="F79" s="76" t="e">
        <f t="shared" si="4"/>
        <v>#DIV/0!</v>
      </c>
      <c r="G79" s="77" t="e">
        <f t="shared" si="8"/>
        <v>#DIV/0!</v>
      </c>
      <c r="H79" s="103" t="e">
        <f t="shared" si="6"/>
        <v>#DIV/0!</v>
      </c>
      <c r="I79" s="39">
        <v>1</v>
      </c>
      <c r="J79" s="104" t="e">
        <f t="shared" si="7"/>
        <v>#DIV/0!</v>
      </c>
      <c r="L79" s="108"/>
      <c r="M79" s="1"/>
      <c r="N79" s="1"/>
      <c r="O79" s="86"/>
    </row>
    <row r="80" spans="1:28" x14ac:dyDescent="0.25">
      <c r="A80" s="3"/>
      <c r="B80" s="4"/>
      <c r="C80" s="81"/>
      <c r="D80" s="84"/>
      <c r="E80" s="84"/>
      <c r="F80" s="76" t="e">
        <f t="shared" si="4"/>
        <v>#DIV/0!</v>
      </c>
      <c r="G80" s="77" t="e">
        <f t="shared" si="8"/>
        <v>#DIV/0!</v>
      </c>
      <c r="H80" s="103" t="e">
        <f t="shared" si="6"/>
        <v>#DIV/0!</v>
      </c>
      <c r="I80" s="39">
        <v>1</v>
      </c>
      <c r="J80" s="104" t="e">
        <f t="shared" si="7"/>
        <v>#DIV/0!</v>
      </c>
      <c r="L80" s="1"/>
      <c r="M80" s="1"/>
      <c r="N80" s="1"/>
      <c r="O80" s="86"/>
    </row>
    <row r="81" spans="1:15" x14ac:dyDescent="0.25">
      <c r="A81" s="3"/>
      <c r="B81" s="4"/>
      <c r="C81" s="81"/>
      <c r="D81" s="84"/>
      <c r="E81" s="84"/>
      <c r="F81" s="76" t="e">
        <f t="shared" si="4"/>
        <v>#DIV/0!</v>
      </c>
      <c r="G81" s="77" t="e">
        <f t="shared" si="8"/>
        <v>#DIV/0!</v>
      </c>
      <c r="H81" s="103" t="e">
        <f t="shared" si="6"/>
        <v>#DIV/0!</v>
      </c>
      <c r="I81" s="39">
        <v>1</v>
      </c>
      <c r="J81" s="104" t="e">
        <f t="shared" si="7"/>
        <v>#DIV/0!</v>
      </c>
      <c r="L81" s="1"/>
      <c r="M81" s="1"/>
      <c r="N81" s="1"/>
      <c r="O81" s="86"/>
    </row>
    <row r="82" spans="1:15" x14ac:dyDescent="0.25">
      <c r="A82" s="3"/>
      <c r="B82" s="4"/>
      <c r="C82" s="81"/>
      <c r="D82" s="84"/>
      <c r="E82" s="84"/>
      <c r="F82" s="76" t="e">
        <f t="shared" si="4"/>
        <v>#DIV/0!</v>
      </c>
      <c r="G82" s="77" t="e">
        <f>ABS((STDEV(D82:E82)/AVERAGE(D82:E82))*100)</f>
        <v>#DIV/0!</v>
      </c>
      <c r="H82" s="103" t="e">
        <f t="shared" si="6"/>
        <v>#DIV/0!</v>
      </c>
      <c r="I82" s="39">
        <v>1</v>
      </c>
      <c r="J82" s="104" t="e">
        <f t="shared" si="7"/>
        <v>#DIV/0!</v>
      </c>
      <c r="L82" s="1"/>
      <c r="M82" s="1"/>
      <c r="N82" s="1"/>
      <c r="O82" s="86"/>
    </row>
    <row r="83" spans="1:15" x14ac:dyDescent="0.25">
      <c r="A83" s="3"/>
      <c r="B83" s="4"/>
      <c r="C83" s="81"/>
      <c r="D83" s="84"/>
      <c r="E83" s="84"/>
      <c r="F83" s="76" t="e">
        <f t="shared" si="4"/>
        <v>#DIV/0!</v>
      </c>
      <c r="G83" s="77" t="e">
        <f t="shared" ref="G83:G87" si="9">ABS((STDEV(D83:E83)/AVERAGE(D83:E83))*100)</f>
        <v>#DIV/0!</v>
      </c>
      <c r="H83" s="103" t="e">
        <f t="shared" si="6"/>
        <v>#DIV/0!</v>
      </c>
      <c r="I83" s="39">
        <v>1</v>
      </c>
      <c r="J83" s="104" t="e">
        <f t="shared" si="7"/>
        <v>#DIV/0!</v>
      </c>
      <c r="L83" s="1"/>
      <c r="M83" s="1"/>
      <c r="N83" s="1"/>
      <c r="O83" s="86"/>
    </row>
    <row r="84" spans="1:15" x14ac:dyDescent="0.25">
      <c r="A84" s="3"/>
      <c r="B84" s="4"/>
      <c r="C84" s="81"/>
      <c r="D84" s="84"/>
      <c r="E84" s="84"/>
      <c r="F84" s="76" t="e">
        <f t="shared" si="4"/>
        <v>#DIV/0!</v>
      </c>
      <c r="G84" s="77" t="e">
        <f t="shared" si="9"/>
        <v>#DIV/0!</v>
      </c>
      <c r="H84" s="103" t="e">
        <f t="shared" si="6"/>
        <v>#DIV/0!</v>
      </c>
      <c r="I84" s="39">
        <v>1</v>
      </c>
      <c r="J84" s="104" t="e">
        <f t="shared" si="7"/>
        <v>#DIV/0!</v>
      </c>
      <c r="L84" s="1"/>
      <c r="M84" s="1"/>
      <c r="N84" s="1"/>
      <c r="O84" s="86"/>
    </row>
    <row r="85" spans="1:15" x14ac:dyDescent="0.25">
      <c r="A85" s="3"/>
      <c r="B85" s="4"/>
      <c r="C85" s="81"/>
      <c r="D85" s="84"/>
      <c r="E85" s="84"/>
      <c r="F85" s="76" t="e">
        <f t="shared" si="4"/>
        <v>#DIV/0!</v>
      </c>
      <c r="G85" s="77" t="e">
        <f t="shared" si="9"/>
        <v>#DIV/0!</v>
      </c>
      <c r="H85" s="103" t="e">
        <f t="shared" si="6"/>
        <v>#DIV/0!</v>
      </c>
      <c r="I85" s="39">
        <v>1</v>
      </c>
      <c r="J85" s="104" t="e">
        <f t="shared" si="7"/>
        <v>#DIV/0!</v>
      </c>
      <c r="O85" s="86"/>
    </row>
    <row r="86" spans="1:15" x14ac:dyDescent="0.25">
      <c r="A86" s="3"/>
      <c r="B86" s="4"/>
      <c r="C86" s="81"/>
      <c r="D86" s="84"/>
      <c r="E86" s="84"/>
      <c r="F86" s="76" t="e">
        <f t="shared" si="4"/>
        <v>#DIV/0!</v>
      </c>
      <c r="G86" s="77" t="e">
        <f t="shared" si="9"/>
        <v>#DIV/0!</v>
      </c>
      <c r="H86" s="103" t="e">
        <f t="shared" si="6"/>
        <v>#DIV/0!</v>
      </c>
      <c r="I86" s="39">
        <v>1</v>
      </c>
      <c r="J86" s="104" t="e">
        <f t="shared" si="7"/>
        <v>#DIV/0!</v>
      </c>
      <c r="O86" s="5"/>
    </row>
    <row r="87" spans="1:15" x14ac:dyDescent="0.25">
      <c r="A87" s="3"/>
      <c r="B87" s="4"/>
      <c r="C87" s="81"/>
      <c r="D87" s="84"/>
      <c r="E87" s="84"/>
      <c r="F87" s="76" t="e">
        <f t="shared" si="4"/>
        <v>#DIV/0!</v>
      </c>
      <c r="G87" s="77" t="e">
        <f t="shared" si="9"/>
        <v>#DIV/0!</v>
      </c>
      <c r="H87" s="103" t="e">
        <f t="shared" si="6"/>
        <v>#DIV/0!</v>
      </c>
      <c r="I87" s="39">
        <v>1</v>
      </c>
      <c r="J87" s="104" t="e">
        <f t="shared" si="7"/>
        <v>#DIV/0!</v>
      </c>
      <c r="O87" s="5"/>
    </row>
    <row r="88" spans="1:15" ht="15.75" thickBot="1" x14ac:dyDescent="0.3">
      <c r="A88" s="3"/>
      <c r="B88" s="4"/>
      <c r="C88" s="88"/>
      <c r="D88" s="109"/>
      <c r="E88" s="109"/>
      <c r="F88" s="90" t="e">
        <f t="shared" si="0"/>
        <v>#DIV/0!</v>
      </c>
      <c r="G88" s="91" t="e">
        <f>ABS((STDEV(D88:E88)/AVERAGE(D88:E88))*100)</f>
        <v>#DIV/0!</v>
      </c>
      <c r="H88" s="121" t="e">
        <f t="shared" si="2"/>
        <v>#DIV/0!</v>
      </c>
      <c r="I88" s="48">
        <v>1</v>
      </c>
      <c r="J88" s="111" t="e">
        <f t="shared" si="3"/>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B348" s="3"/>
      <c r="C348" s="3"/>
      <c r="D348" s="3"/>
      <c r="E348" s="3"/>
      <c r="F348" s="3"/>
      <c r="G348" s="3"/>
      <c r="H348" s="3"/>
      <c r="I348" s="3"/>
      <c r="J348" s="3"/>
      <c r="K348" s="3"/>
      <c r="L348" s="3"/>
      <c r="M348" s="3"/>
      <c r="N348" s="3"/>
      <c r="O348" s="3"/>
    </row>
    <row r="349" spans="1:15" x14ac:dyDescent="0.25">
      <c r="B349" s="3"/>
      <c r="C349" s="3"/>
      <c r="D349" s="3"/>
      <c r="E349" s="3"/>
      <c r="F349" s="3"/>
      <c r="G349" s="3"/>
      <c r="H349" s="3"/>
      <c r="I349" s="3"/>
      <c r="J349" s="3"/>
      <c r="K349" s="3"/>
      <c r="L349" s="3"/>
      <c r="M349" s="3"/>
      <c r="N349" s="3"/>
      <c r="O349" s="3"/>
    </row>
    <row r="350" spans="1:15" x14ac:dyDescent="0.25">
      <c r="B350" s="3"/>
      <c r="C350" s="3"/>
      <c r="D350" s="3"/>
      <c r="E350" s="3"/>
      <c r="F350" s="3"/>
      <c r="G350" s="3"/>
      <c r="H350" s="3"/>
      <c r="I350" s="3"/>
      <c r="J350" s="3"/>
      <c r="K350" s="3"/>
      <c r="L350" s="3"/>
      <c r="M350" s="3"/>
      <c r="N350" s="3"/>
      <c r="O350" s="3"/>
    </row>
    <row r="351" spans="1:15" x14ac:dyDescent="0.25">
      <c r="B351" s="3"/>
      <c r="C351" s="3"/>
      <c r="D351" s="3"/>
      <c r="E351" s="3"/>
      <c r="F351" s="3"/>
      <c r="G351" s="3"/>
      <c r="H351" s="3"/>
      <c r="I351" s="3"/>
      <c r="J351" s="3"/>
      <c r="K351" s="3"/>
      <c r="L351" s="3"/>
      <c r="M351" s="3"/>
      <c r="N351" s="3"/>
      <c r="O351" s="3"/>
    </row>
    <row r="352" spans="1:15" x14ac:dyDescent="0.25">
      <c r="B352" s="3"/>
      <c r="C352" s="3"/>
      <c r="D352" s="3"/>
      <c r="E352" s="3"/>
      <c r="F352" s="3"/>
      <c r="G352" s="3"/>
      <c r="H352" s="3"/>
      <c r="I352" s="3"/>
      <c r="J352" s="3"/>
      <c r="K352" s="3"/>
      <c r="L352" s="3"/>
      <c r="M352" s="3"/>
      <c r="N352" s="3"/>
      <c r="O352" s="3"/>
    </row>
    <row r="353" spans="2:15" x14ac:dyDescent="0.25">
      <c r="B353" s="3"/>
      <c r="C353" s="3"/>
      <c r="D353" s="3"/>
      <c r="E353" s="3"/>
      <c r="F353" s="3"/>
      <c r="G353" s="3"/>
      <c r="H353" s="3"/>
      <c r="I353" s="3"/>
      <c r="J353" s="3"/>
      <c r="K353" s="3"/>
      <c r="L353" s="3"/>
      <c r="M353" s="3"/>
      <c r="N353" s="3"/>
      <c r="O353" s="3"/>
    </row>
    <row r="354" spans="2:15" x14ac:dyDescent="0.25">
      <c r="B354" s="3"/>
      <c r="C354" s="3"/>
      <c r="D354" s="3"/>
      <c r="E354" s="3"/>
      <c r="F354" s="3"/>
      <c r="G354" s="3"/>
      <c r="H354" s="3"/>
      <c r="I354" s="3"/>
      <c r="J354" s="3"/>
      <c r="K354" s="3"/>
      <c r="L354" s="3"/>
      <c r="M354" s="3"/>
      <c r="N354" s="3"/>
      <c r="O354" s="3"/>
    </row>
    <row r="355" spans="2:15" x14ac:dyDescent="0.25">
      <c r="B355" s="3"/>
      <c r="C355" s="3"/>
      <c r="D355" s="3"/>
      <c r="E355" s="3"/>
      <c r="F355" s="3"/>
      <c r="G355" s="3"/>
      <c r="H355" s="3"/>
      <c r="I355" s="3"/>
      <c r="J355" s="3"/>
      <c r="K355" s="3"/>
      <c r="L355" s="3"/>
      <c r="M355" s="3"/>
      <c r="N355" s="3"/>
      <c r="O355" s="3"/>
    </row>
    <row r="356" spans="2:15" x14ac:dyDescent="0.25">
      <c r="B356" s="3"/>
      <c r="C356" s="3"/>
      <c r="D356" s="3"/>
      <c r="E356" s="3"/>
      <c r="F356" s="3"/>
      <c r="G356" s="3"/>
      <c r="H356" s="3"/>
      <c r="I356" s="3"/>
      <c r="J356" s="3"/>
      <c r="K356" s="3"/>
      <c r="L356" s="3"/>
      <c r="M356" s="3"/>
      <c r="N356" s="3"/>
      <c r="O356" s="3"/>
    </row>
    <row r="357" spans="2:15" x14ac:dyDescent="0.25">
      <c r="B357" s="3"/>
      <c r="C357" s="3"/>
      <c r="D357" s="3"/>
      <c r="E357" s="3"/>
      <c r="F357" s="3"/>
      <c r="G357" s="3"/>
      <c r="H357" s="3"/>
      <c r="I357" s="3"/>
      <c r="J357" s="3"/>
      <c r="K357" s="3"/>
      <c r="L357" s="3"/>
      <c r="M357" s="3"/>
      <c r="N357" s="3"/>
      <c r="O357" s="3"/>
    </row>
    <row r="358" spans="2:15" x14ac:dyDescent="0.25">
      <c r="B358" s="3"/>
      <c r="C358" s="3"/>
      <c r="D358" s="3"/>
      <c r="E358" s="3"/>
      <c r="F358" s="3"/>
      <c r="G358" s="3"/>
      <c r="H358" s="3"/>
      <c r="I358" s="3"/>
      <c r="J358" s="3"/>
      <c r="K358" s="3"/>
      <c r="L358" s="3"/>
      <c r="M358" s="3"/>
      <c r="N358" s="3"/>
      <c r="O358" s="3"/>
    </row>
    <row r="359" spans="2:15" x14ac:dyDescent="0.25">
      <c r="B359" s="3"/>
      <c r="C359" s="3"/>
      <c r="D359" s="3"/>
      <c r="E359" s="3"/>
      <c r="F359" s="3"/>
      <c r="G359" s="3"/>
      <c r="H359" s="3"/>
      <c r="I359" s="3"/>
      <c r="J359" s="3"/>
      <c r="K359" s="3"/>
      <c r="L359" s="3"/>
      <c r="M359" s="3"/>
      <c r="N359" s="3"/>
      <c r="O359" s="3"/>
    </row>
    <row r="360" spans="2:15" x14ac:dyDescent="0.25">
      <c r="B360" s="3"/>
      <c r="C360" s="3"/>
      <c r="D360" s="3"/>
      <c r="E360" s="3"/>
      <c r="F360" s="3"/>
      <c r="G360" s="3"/>
      <c r="H360" s="3"/>
      <c r="I360" s="3"/>
      <c r="J360" s="3"/>
      <c r="K360" s="3"/>
      <c r="L360" s="3"/>
      <c r="M360" s="3"/>
      <c r="N360" s="3"/>
      <c r="O360" s="3"/>
    </row>
    <row r="361" spans="2:15" x14ac:dyDescent="0.25">
      <c r="B361" s="3"/>
      <c r="C361" s="3"/>
      <c r="D361" s="3"/>
      <c r="E361" s="3"/>
      <c r="F361" s="3"/>
      <c r="G361" s="3"/>
      <c r="H361" s="3"/>
      <c r="I361" s="3"/>
      <c r="J361" s="3"/>
      <c r="K361" s="3"/>
      <c r="L361" s="3"/>
      <c r="M361" s="3"/>
      <c r="N361" s="3"/>
      <c r="O361" s="3"/>
    </row>
    <row r="362" spans="2:15" x14ac:dyDescent="0.25">
      <c r="B362" s="3"/>
      <c r="C362" s="3"/>
      <c r="D362" s="3"/>
      <c r="E362" s="3"/>
      <c r="F362" s="3"/>
      <c r="G362" s="3"/>
      <c r="H362" s="3"/>
      <c r="I362" s="3"/>
      <c r="J362" s="3"/>
      <c r="K362" s="3"/>
      <c r="L362" s="3"/>
      <c r="M362" s="3"/>
      <c r="N362" s="3"/>
      <c r="O362" s="3"/>
    </row>
    <row r="363" spans="2:15" x14ac:dyDescent="0.25">
      <c r="B363" s="3"/>
      <c r="C363" s="3"/>
      <c r="D363" s="3"/>
      <c r="E363" s="3"/>
      <c r="F363" s="3"/>
      <c r="G363" s="3"/>
      <c r="H363" s="3"/>
      <c r="I363" s="3"/>
      <c r="J363" s="3"/>
      <c r="K363" s="3"/>
      <c r="L363" s="3"/>
      <c r="M363" s="3"/>
      <c r="N363" s="3"/>
      <c r="O363" s="3"/>
    </row>
    <row r="364" spans="2:15" x14ac:dyDescent="0.25">
      <c r="B364" s="3"/>
      <c r="C364" s="3"/>
      <c r="D364" s="3"/>
      <c r="E364" s="3"/>
      <c r="F364" s="3"/>
      <c r="G364" s="3"/>
      <c r="H364" s="3"/>
      <c r="I364" s="3"/>
      <c r="J364" s="3"/>
      <c r="K364" s="3"/>
      <c r="L364" s="3"/>
      <c r="M364" s="3"/>
      <c r="N364" s="3"/>
      <c r="O364" s="3"/>
    </row>
    <row r="365" spans="2:15" x14ac:dyDescent="0.25">
      <c r="B365" s="3"/>
      <c r="C365" s="3"/>
      <c r="D365" s="3"/>
      <c r="E365" s="3"/>
      <c r="F365" s="3"/>
      <c r="G365" s="3"/>
      <c r="H365" s="3"/>
      <c r="I365" s="3"/>
      <c r="J365" s="3"/>
      <c r="K365" s="3"/>
      <c r="L365" s="3"/>
      <c r="M365" s="3"/>
      <c r="N365" s="3"/>
      <c r="O365" s="3"/>
    </row>
    <row r="366" spans="2:15" x14ac:dyDescent="0.25">
      <c r="B366" s="3"/>
      <c r="C366" s="3"/>
      <c r="D366" s="3"/>
      <c r="E366" s="3"/>
      <c r="F366" s="3"/>
      <c r="G366" s="3"/>
      <c r="H366" s="3"/>
      <c r="I366" s="3"/>
      <c r="J366" s="3"/>
      <c r="K366" s="3"/>
      <c r="L366" s="3"/>
      <c r="M366" s="3"/>
      <c r="N366" s="3"/>
      <c r="O366" s="3"/>
    </row>
  </sheetData>
  <sheetProtection algorithmName="SHA-512" hashValue="RNI78atk2lOcDSijOQyd/BzaD3SR0jbBPesbakEb7DvuCMjqJSJDqXHNktFhLennt5zRnwebeeiSiCAL72r64Q==" saltValue="EhpliSVKZt6EE5zH4Ut7TA==" spinCount="100000" sheet="1" objects="1" scenarios="1"/>
  <mergeCells count="22">
    <mergeCell ref="C7:M7"/>
    <mergeCell ref="A1:P1"/>
    <mergeCell ref="B2:O2"/>
    <mergeCell ref="C4:I4"/>
    <mergeCell ref="C5:O5"/>
    <mergeCell ref="C6:O6"/>
    <mergeCell ref="C8:O8"/>
    <mergeCell ref="C13:E13"/>
    <mergeCell ref="G13:J13"/>
    <mergeCell ref="D14:E14"/>
    <mergeCell ref="G14:H14"/>
    <mergeCell ref="I14:J14"/>
    <mergeCell ref="C44:G44"/>
    <mergeCell ref="H44:J44"/>
    <mergeCell ref="L45:N45"/>
    <mergeCell ref="L46:L48"/>
    <mergeCell ref="D15:E15"/>
    <mergeCell ref="C16:C20"/>
    <mergeCell ref="D16:E20"/>
    <mergeCell ref="C22:J22"/>
    <mergeCell ref="L23:N23"/>
    <mergeCell ref="H33:I33"/>
  </mergeCells>
  <conditionalFormatting sqref="F46:F88">
    <cfRule type="cellIs" dxfId="265" priority="1" stopIfTrue="1" operator="lessThan">
      <formula>$G$25</formula>
    </cfRule>
    <cfRule type="cellIs" dxfId="264" priority="2" stopIfTrue="1" operator="between">
      <formula>$G$25</formula>
      <formula>$G$28</formula>
    </cfRule>
    <cfRule type="cellIs" dxfId="263" priority="3" stopIfTrue="1" operator="greaterThan">
      <formula>$G$28</formula>
    </cfRule>
  </conditionalFormatting>
  <conditionalFormatting sqref="H24:H28 G46:G88">
    <cfRule type="cellIs" dxfId="262" priority="9" stopIfTrue="1" operator="equal">
      <formula>20</formula>
    </cfRule>
    <cfRule type="cellIs" dxfId="261" priority="10" stopIfTrue="1" operator="lessThan">
      <formula>20</formula>
    </cfRule>
    <cfRule type="cellIs" dxfId="260" priority="11" stopIfTrue="1" operator="greaterThan">
      <formula>20</formula>
    </cfRule>
  </conditionalFormatting>
  <conditionalFormatting sqref="J25:J28">
    <cfRule type="cellIs" dxfId="259" priority="4" stopIfTrue="1" operator="equal">
      <formula>35</formula>
    </cfRule>
    <cfRule type="cellIs" dxfId="258" priority="5" stopIfTrue="1" operator="lessThan">
      <formula>35</formula>
    </cfRule>
    <cfRule type="cellIs" dxfId="257" priority="6" stopIfTrue="1" operator="greaterThan">
      <formula>35</formula>
    </cfRule>
  </conditionalFormatting>
  <conditionalFormatting sqref="J46:J88">
    <cfRule type="cellIs" dxfId="256" priority="12" stopIfTrue="1" operator="between">
      <formula>#REF!</formula>
      <formula>#REF!</formula>
    </cfRule>
    <cfRule type="cellIs" dxfId="255" priority="13" stopIfTrue="1" operator="lessThan">
      <formula>#REF!</formula>
    </cfRule>
    <cfRule type="cellIs" dxfId="254" priority="14" stopIfTrue="1" operator="greaterThan">
      <formula>#REF!</formula>
    </cfRule>
  </conditionalFormatting>
  <conditionalFormatting sqref="N24:N28">
    <cfRule type="cellIs" dxfId="253" priority="7" stopIfTrue="1" operator="equal">
      <formula>"Incorrect"</formula>
    </cfRule>
    <cfRule type="cellIs" dxfId="252"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B4445-549B-492B-92BD-49B4736CE16F}">
  <dimension ref="A1:CV366"/>
  <sheetViews>
    <sheetView zoomScaleNormal="100" workbookViewId="0">
      <selection activeCell="S67" sqref="S67"/>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2"/>
      <c r="B1" s="162"/>
      <c r="C1" s="162"/>
      <c r="D1" s="162"/>
      <c r="E1" s="162"/>
      <c r="F1" s="162"/>
      <c r="G1" s="162"/>
      <c r="H1" s="162"/>
      <c r="I1" s="162"/>
      <c r="J1" s="162"/>
      <c r="K1" s="162"/>
      <c r="L1" s="162"/>
      <c r="M1" s="162"/>
      <c r="N1" s="162"/>
      <c r="O1" s="162"/>
      <c r="P1" s="162"/>
    </row>
    <row r="2" spans="1:100" ht="21.75" thickBot="1" x14ac:dyDescent="0.4">
      <c r="A2" s="3"/>
      <c r="B2" s="129" t="s">
        <v>90</v>
      </c>
      <c r="C2" s="130"/>
      <c r="D2" s="130"/>
      <c r="E2" s="130"/>
      <c r="F2" s="130"/>
      <c r="G2" s="130"/>
      <c r="H2" s="130"/>
      <c r="I2" s="130"/>
      <c r="J2" s="130"/>
      <c r="K2" s="130"/>
      <c r="L2" s="130"/>
      <c r="M2" s="130"/>
      <c r="N2" s="130"/>
      <c r="O2" s="130"/>
    </row>
    <row r="3" spans="1:100" x14ac:dyDescent="0.25">
      <c r="A3" s="3"/>
      <c r="B3" s="4"/>
      <c r="C3" s="2" t="s">
        <v>1</v>
      </c>
      <c r="O3" s="5"/>
    </row>
    <row r="4" spans="1:100" ht="18" x14ac:dyDescent="0.35">
      <c r="A4" s="3"/>
      <c r="B4" s="4"/>
      <c r="C4" s="157" t="s">
        <v>52</v>
      </c>
      <c r="D4" s="157"/>
      <c r="E4" s="157"/>
      <c r="F4" s="157"/>
      <c r="G4" s="157"/>
      <c r="H4" s="157"/>
      <c r="I4" s="157"/>
      <c r="O4" s="5"/>
    </row>
    <row r="5" spans="1:100" ht="31.5" customHeight="1" x14ac:dyDescent="0.25">
      <c r="A5" s="3"/>
      <c r="B5" s="4"/>
      <c r="C5" s="155" t="s">
        <v>3</v>
      </c>
      <c r="D5" s="155"/>
      <c r="E5" s="155"/>
      <c r="F5" s="155"/>
      <c r="G5" s="155"/>
      <c r="H5" s="155"/>
      <c r="I5" s="155"/>
      <c r="J5" s="155"/>
      <c r="K5" s="155"/>
      <c r="L5" s="155"/>
      <c r="M5" s="155"/>
      <c r="N5" s="155"/>
      <c r="O5" s="156"/>
    </row>
    <row r="6" spans="1:100" ht="46.5" customHeight="1" x14ac:dyDescent="0.25">
      <c r="A6" s="3"/>
      <c r="B6" s="4"/>
      <c r="C6" s="155" t="s">
        <v>111</v>
      </c>
      <c r="D6" s="155"/>
      <c r="E6" s="155"/>
      <c r="F6" s="155"/>
      <c r="G6" s="155"/>
      <c r="H6" s="155"/>
      <c r="I6" s="155"/>
      <c r="J6" s="155"/>
      <c r="K6" s="155"/>
      <c r="L6" s="155"/>
      <c r="M6" s="155"/>
      <c r="N6" s="155"/>
      <c r="O6" s="156"/>
    </row>
    <row r="7" spans="1:100" x14ac:dyDescent="0.25">
      <c r="A7" s="3"/>
      <c r="B7" s="4"/>
      <c r="C7" s="157" t="s">
        <v>53</v>
      </c>
      <c r="D7" s="157"/>
      <c r="E7" s="157"/>
      <c r="F7" s="157"/>
      <c r="G7" s="157"/>
      <c r="H7" s="157"/>
      <c r="I7" s="157"/>
      <c r="J7" s="157"/>
      <c r="K7" s="157"/>
      <c r="L7" s="157"/>
      <c r="M7" s="157"/>
      <c r="O7" s="5"/>
    </row>
    <row r="8" spans="1:100" x14ac:dyDescent="0.25">
      <c r="A8" s="3"/>
      <c r="B8" s="4"/>
      <c r="C8" s="157" t="s">
        <v>4</v>
      </c>
      <c r="D8" s="157"/>
      <c r="E8" s="157"/>
      <c r="F8" s="157"/>
      <c r="G8" s="157"/>
      <c r="H8" s="157"/>
      <c r="I8" s="157"/>
      <c r="J8" s="157"/>
      <c r="K8" s="157"/>
      <c r="L8" s="157"/>
      <c r="M8" s="157"/>
      <c r="N8" s="157"/>
      <c r="O8" s="161"/>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110</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58" t="s">
        <v>5</v>
      </c>
      <c r="D13" s="159"/>
      <c r="E13" s="160"/>
      <c r="G13" s="129" t="s">
        <v>6</v>
      </c>
      <c r="H13" s="130"/>
      <c r="I13" s="130"/>
      <c r="J13" s="131"/>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40"/>
      <c r="E14" s="141"/>
      <c r="G14" s="142" t="s">
        <v>8</v>
      </c>
      <c r="H14" s="134"/>
      <c r="I14" s="143"/>
      <c r="J14" s="144"/>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5"/>
      <c r="E15" s="146"/>
      <c r="G15" s="14" t="s">
        <v>10</v>
      </c>
      <c r="H15" s="15" t="s">
        <v>65</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7" t="s">
        <v>14</v>
      </c>
      <c r="D16" s="175"/>
      <c r="E16" s="176"/>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7"/>
      <c r="D17" s="177"/>
      <c r="E17" s="178"/>
      <c r="G17" s="18" t="s">
        <v>16</v>
      </c>
      <c r="H17" s="22">
        <v>2</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7"/>
      <c r="D18" s="177"/>
      <c r="E18" s="178"/>
      <c r="G18" s="18" t="s">
        <v>17</v>
      </c>
      <c r="H18" s="22">
        <v>5</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7"/>
      <c r="D19" s="177"/>
      <c r="E19" s="178"/>
      <c r="G19" s="18" t="s">
        <v>18</v>
      </c>
      <c r="H19" s="22">
        <v>15</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8"/>
      <c r="D20" s="179"/>
      <c r="E20" s="180"/>
      <c r="G20" s="24" t="s">
        <v>19</v>
      </c>
      <c r="H20" s="25">
        <v>50</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9" t="s">
        <v>20</v>
      </c>
      <c r="D22" s="130"/>
      <c r="E22" s="130"/>
      <c r="F22" s="130"/>
      <c r="G22" s="130"/>
      <c r="H22" s="130"/>
      <c r="I22" s="130"/>
      <c r="J22" s="131"/>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65</v>
      </c>
      <c r="E23" s="17" t="s">
        <v>21</v>
      </c>
      <c r="F23" s="17" t="s">
        <v>22</v>
      </c>
      <c r="G23" s="27" t="s">
        <v>23</v>
      </c>
      <c r="H23" s="17" t="s">
        <v>24</v>
      </c>
      <c r="I23" s="17" t="s">
        <v>13</v>
      </c>
      <c r="J23" s="15" t="s">
        <v>25</v>
      </c>
      <c r="L23" s="132" t="s">
        <v>26</v>
      </c>
      <c r="M23" s="133"/>
      <c r="N23" s="134"/>
      <c r="O23" s="5"/>
    </row>
    <row r="24" spans="1:100" x14ac:dyDescent="0.25">
      <c r="A24" s="3"/>
      <c r="B24" s="4"/>
      <c r="C24" s="28" t="s">
        <v>15</v>
      </c>
      <c r="D24" s="19">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22">
        <v>2</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22">
        <v>5</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22">
        <v>15</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25">
        <v>50</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ht="15.75" thickBot="1" x14ac:dyDescent="0.3">
      <c r="A31" s="3"/>
      <c r="B31" s="4"/>
      <c r="G31" s="56"/>
      <c r="H31" s="57"/>
      <c r="I31" s="1"/>
      <c r="J31" s="1"/>
      <c r="K31" s="56"/>
      <c r="O31" s="5"/>
      <c r="R31" s="37"/>
      <c r="S31" s="37"/>
      <c r="T31" s="37"/>
      <c r="U31" s="37"/>
      <c r="V31" s="37"/>
      <c r="W31" s="37"/>
      <c r="X31" s="37"/>
    </row>
    <row r="32" spans="1:100" ht="21.75" thickBot="1" x14ac:dyDescent="0.35">
      <c r="A32" s="3"/>
      <c r="B32" s="4"/>
      <c r="G32" s="58"/>
      <c r="H32" s="135" t="s">
        <v>32</v>
      </c>
      <c r="I32" s="136"/>
      <c r="J32" s="58"/>
      <c r="K32" s="56"/>
      <c r="O32" s="5"/>
      <c r="R32" s="37"/>
      <c r="S32" s="37"/>
      <c r="T32" s="37"/>
      <c r="U32" s="37"/>
      <c r="V32" s="37"/>
      <c r="W32" s="37"/>
      <c r="X32" s="37"/>
    </row>
    <row r="33" spans="1:28" x14ac:dyDescent="0.25">
      <c r="A33" s="3"/>
      <c r="B33" s="4"/>
      <c r="H33" s="44" t="s">
        <v>33</v>
      </c>
      <c r="I33" s="99" t="e">
        <f t="array" ref="I33">INDEX(LINEST($G$25:$G$28,($D$25:$D$28)^{0,1,2},,TRUE),1,1)</f>
        <v>#VALUE!</v>
      </c>
      <c r="J33" s="1"/>
      <c r="K33" s="56"/>
      <c r="O33" s="59"/>
      <c r="P33" s="60"/>
      <c r="Q33" s="61"/>
      <c r="R33" s="37"/>
      <c r="S33" s="37"/>
      <c r="T33" s="37"/>
      <c r="U33" s="37"/>
      <c r="V33" s="37"/>
      <c r="W33" s="37"/>
      <c r="X33" s="37"/>
    </row>
    <row r="34" spans="1:28" x14ac:dyDescent="0.25">
      <c r="A34" s="3"/>
      <c r="B34" s="4"/>
      <c r="H34" s="44" t="s">
        <v>34</v>
      </c>
      <c r="I34" s="101" t="e">
        <f t="array" ref="I34">INDEX(LINEST($G$25:$G$28,($D$25:$D$28)^{0,1,2},,TRUE),1,2)</f>
        <v>#VALUE!</v>
      </c>
      <c r="O34" s="5"/>
      <c r="S34" s="37"/>
      <c r="T34" s="37"/>
    </row>
    <row r="35" spans="1:28" ht="15.75" thickBot="1" x14ac:dyDescent="0.3">
      <c r="A35" s="3"/>
      <c r="B35" s="4"/>
      <c r="H35" s="53" t="s">
        <v>35</v>
      </c>
      <c r="I35" s="102" t="e">
        <f t="array" ref="I35">INDEX(LINEST($G$25:$G$28,($D$25:$D$28)^{0,1,2},,TRUE),1,4)</f>
        <v>#VALUE!</v>
      </c>
      <c r="O35" s="5"/>
    </row>
    <row r="36" spans="1:28" ht="18" thickBot="1" x14ac:dyDescent="0.3">
      <c r="A36" s="3"/>
      <c r="B36" s="4"/>
      <c r="D36" s="56"/>
      <c r="E36" s="64"/>
      <c r="F36" s="1"/>
      <c r="H36" s="53" t="s">
        <v>57</v>
      </c>
      <c r="I36" s="102" t="e">
        <f t="array" ref="I36">INDEX(LINEST($G$25:$G$28,($D$25:$D$28)^{1,2},,TRUE),3,1)</f>
        <v>#VALUE!</v>
      </c>
      <c r="J36" s="56"/>
      <c r="O36" s="5"/>
    </row>
    <row r="37" spans="1:28" x14ac:dyDescent="0.25">
      <c r="A37" s="3"/>
      <c r="B37" s="4"/>
      <c r="D37" s="56"/>
      <c r="E37" s="64"/>
      <c r="F37" s="1"/>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9" t="s">
        <v>37</v>
      </c>
      <c r="D44" s="130"/>
      <c r="E44" s="130"/>
      <c r="F44" s="130"/>
      <c r="G44" s="131"/>
      <c r="H44" s="129" t="s">
        <v>38</v>
      </c>
      <c r="I44" s="130"/>
      <c r="J44" s="131"/>
      <c r="K44" s="56"/>
      <c r="O44" s="5"/>
    </row>
    <row r="45" spans="1:28" ht="45.75" thickBot="1" x14ac:dyDescent="0.3">
      <c r="A45" s="3"/>
      <c r="B45" s="4"/>
      <c r="C45" s="68" t="s">
        <v>39</v>
      </c>
      <c r="D45" s="69" t="s">
        <v>21</v>
      </c>
      <c r="E45" s="69" t="s">
        <v>22</v>
      </c>
      <c r="F45" s="69" t="s">
        <v>12</v>
      </c>
      <c r="G45" s="70" t="s">
        <v>24</v>
      </c>
      <c r="H45" s="71" t="s">
        <v>40</v>
      </c>
      <c r="I45" s="72" t="s">
        <v>41</v>
      </c>
      <c r="J45" s="73" t="s">
        <v>42</v>
      </c>
      <c r="L45" s="137" t="s">
        <v>43</v>
      </c>
      <c r="M45" s="138"/>
      <c r="N45" s="139"/>
      <c r="O45" s="5"/>
    </row>
    <row r="46" spans="1:28" x14ac:dyDescent="0.25">
      <c r="A46" s="3"/>
      <c r="B46" s="4"/>
      <c r="C46" s="74"/>
      <c r="D46" s="84"/>
      <c r="E46" s="84"/>
      <c r="F46" s="76" t="e">
        <f t="shared" ref="F46:F88" si="0">AVERAGE(D46:E46)-(AVERAGE(E$24:F$24))</f>
        <v>#DIV/0!</v>
      </c>
      <c r="G46" s="77" t="e">
        <f>ABS((STDEV(D46:E46)/AVERAGE(D46:E46))*100)</f>
        <v>#DIV/0!</v>
      </c>
      <c r="H46" s="103" t="e">
        <f>IF(F46&lt;$G$25, "&lt; LoQ",IF(F46&gt;$G$28,"&gt; ULoQ",((-$I$35+SQRT(POWER($I$35,2)-4*$I$34*($I$36-F46)))/(2*$I$34))))</f>
        <v>#DIV/0!</v>
      </c>
      <c r="I46" s="78">
        <v>1</v>
      </c>
      <c r="J46" s="104" t="e">
        <f>IF(F46&lt;$G$25, "&lt; LoQ",IF(F46&gt;$G$28,"&gt; ULoQ",H46*I46))</f>
        <v>#DIV/0!</v>
      </c>
      <c r="L46" s="126" t="s">
        <v>60</v>
      </c>
      <c r="M46" s="79" t="s">
        <v>45</v>
      </c>
      <c r="N46" s="80" t="s">
        <v>46</v>
      </c>
      <c r="O46" s="5"/>
    </row>
    <row r="47" spans="1:28" x14ac:dyDescent="0.25">
      <c r="A47" s="3"/>
      <c r="B47" s="4"/>
      <c r="C47" s="81"/>
      <c r="D47" s="84"/>
      <c r="E47" s="84"/>
      <c r="F47" s="76" t="e">
        <f t="shared" si="0"/>
        <v>#DIV/0!</v>
      </c>
      <c r="G47" s="77" t="e">
        <f t="shared" ref="G47:G68" si="1">ABS((STDEV(D47:E47)/AVERAGE(D47:E47))*100)</f>
        <v>#DIV/0!</v>
      </c>
      <c r="H47" s="103" t="e">
        <f t="shared" ref="H47:H88" si="2">IF(F47&lt;$G$25, "&lt; LoQ",IF(F47&gt;$G$28,"&gt; ULoQ",((-$I$35+SQRT(POWER($I$35,2)-4*$I$34*($I$36-F47)))/(2*$I$34))))</f>
        <v>#DIV/0!</v>
      </c>
      <c r="I47" s="39">
        <v>1</v>
      </c>
      <c r="J47" s="104" t="e">
        <f t="shared" ref="J47:J88" si="3">IF(F47&lt;$G$25, "&lt; LoQ",IF(F47&gt;$G$28,"&gt; ULoQ",H47*I47))</f>
        <v>#DIV/0!</v>
      </c>
      <c r="L47" s="127"/>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28"/>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 t="shared" si="3"/>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 t="shared" si="2"/>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 t="shared" si="3"/>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 t="shared" si="1"/>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1"/>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1"/>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1"/>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 t="shared" si="3"/>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1"/>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1"/>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si="0"/>
        <v>#DIV/0!</v>
      </c>
      <c r="G68" s="77" t="e">
        <f t="shared" si="1"/>
        <v>#DIV/0!</v>
      </c>
      <c r="H68" s="103" t="e">
        <f t="shared" si="2"/>
        <v>#DIV/0!</v>
      </c>
      <c r="I68" s="39">
        <v>1</v>
      </c>
      <c r="J68" s="104" t="e">
        <f t="shared" si="3"/>
        <v>#DIV/0!</v>
      </c>
      <c r="O68" s="5"/>
      <c r="Q68" s="87"/>
      <c r="R68" s="37"/>
      <c r="S68" s="37"/>
      <c r="T68" s="37"/>
      <c r="U68" s="37"/>
      <c r="V68" s="37"/>
      <c r="W68" s="37"/>
      <c r="X68" s="37"/>
      <c r="Y68" s="37"/>
      <c r="Z68" s="37"/>
      <c r="AA68" s="37"/>
    </row>
    <row r="69" spans="1:28" x14ac:dyDescent="0.25">
      <c r="A69" s="3"/>
      <c r="B69" s="4"/>
      <c r="C69" s="81"/>
      <c r="D69" s="84"/>
      <c r="E69" s="84"/>
      <c r="F69" s="76" t="e">
        <f t="shared" ref="F69:F87" si="4">AVERAGE(D69:E69)-(AVERAGE(E$24:F$24))</f>
        <v>#DIV/0!</v>
      </c>
      <c r="G69" s="77" t="e">
        <f t="shared" ref="G69:G87" si="5">ABS((STDEV(D69:E69)/AVERAGE(D69:E69))*100)</f>
        <v>#DIV/0!</v>
      </c>
      <c r="H69" s="103" t="e">
        <f t="shared" ref="H69:H86" si="6">IF(F69&lt;$G$25, "&lt; LoQ",IF(F69&gt;$G$28,"&gt; ULoQ",((-$I$35+SQRT(POWER($I$35,2)-4*$I$34*($I$36-F69)))/(2*$I$34))))</f>
        <v>#DIV/0!</v>
      </c>
      <c r="I69" s="39">
        <v>1</v>
      </c>
      <c r="J69" s="104" t="e">
        <f t="shared" ref="J69:J86" si="7">IF(F69&lt;$G$25, "&lt; LoQ",IF(F69&gt;$G$28,"&gt; ULoQ",H69*I69))</f>
        <v>#DIV/0!</v>
      </c>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 t="shared" si="7"/>
        <v>#DIV/0!</v>
      </c>
      <c r="L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si="7"/>
        <v>#DIV/0!</v>
      </c>
      <c r="L72" s="1"/>
      <c r="M72" s="1"/>
      <c r="N72" s="1"/>
      <c r="O72" s="5"/>
    </row>
    <row r="73" spans="1:28" x14ac:dyDescent="0.25">
      <c r="A73" s="3"/>
      <c r="B73" s="4"/>
      <c r="C73" s="81"/>
      <c r="D73" s="84"/>
      <c r="E73" s="84"/>
      <c r="F73" s="76" t="e">
        <f t="shared" si="4"/>
        <v>#DIV/0!</v>
      </c>
      <c r="G73" s="77" t="e">
        <f t="shared" si="5"/>
        <v>#DIV/0!</v>
      </c>
      <c r="H73" s="103" t="e">
        <f t="shared" si="6"/>
        <v>#DIV/0!</v>
      </c>
      <c r="I73" s="39">
        <v>1</v>
      </c>
      <c r="J73" s="104" t="e">
        <f t="shared" si="7"/>
        <v>#DIV/0!</v>
      </c>
      <c r="L73" s="1"/>
      <c r="M73" s="1"/>
      <c r="N73" s="1"/>
      <c r="O73" s="86"/>
    </row>
    <row r="74" spans="1:28" x14ac:dyDescent="0.25">
      <c r="A74" s="3"/>
      <c r="B74" s="4"/>
      <c r="C74" s="81"/>
      <c r="D74" s="84"/>
      <c r="E74" s="84"/>
      <c r="F74" s="76" t="e">
        <f t="shared" si="4"/>
        <v>#DIV/0!</v>
      </c>
      <c r="G74" s="77" t="e">
        <f t="shared" si="5"/>
        <v>#DIV/0!</v>
      </c>
      <c r="H74" s="103" t="e">
        <f t="shared" si="6"/>
        <v>#DIV/0!</v>
      </c>
      <c r="I74" s="39">
        <v>1</v>
      </c>
      <c r="J74" s="104" t="e">
        <f t="shared" si="7"/>
        <v>#DIV/0!</v>
      </c>
      <c r="L74" s="105"/>
      <c r="M74" s="106"/>
      <c r="N74" s="1"/>
      <c r="O74" s="86"/>
    </row>
    <row r="75" spans="1:28" x14ac:dyDescent="0.25">
      <c r="A75" s="3"/>
      <c r="B75" s="4"/>
      <c r="C75" s="81"/>
      <c r="D75" s="84"/>
      <c r="E75" s="84"/>
      <c r="F75" s="76" t="e">
        <f t="shared" si="4"/>
        <v>#DIV/0!</v>
      </c>
      <c r="G75" s="77" t="e">
        <f t="shared" si="5"/>
        <v>#DIV/0!</v>
      </c>
      <c r="H75" s="103" t="e">
        <f t="shared" si="6"/>
        <v>#DIV/0!</v>
      </c>
      <c r="I75" s="39">
        <v>1</v>
      </c>
      <c r="J75" s="104" t="e">
        <f t="shared" si="7"/>
        <v>#DIV/0!</v>
      </c>
      <c r="L75" s="1"/>
      <c r="M75" s="1"/>
      <c r="N75" s="1"/>
      <c r="O75" s="86"/>
    </row>
    <row r="76" spans="1:28" x14ac:dyDescent="0.25">
      <c r="A76" s="3"/>
      <c r="B76" s="4"/>
      <c r="C76" s="81"/>
      <c r="D76" s="84"/>
      <c r="E76" s="84"/>
      <c r="F76" s="76" t="e">
        <f t="shared" si="4"/>
        <v>#DIV/0!</v>
      </c>
      <c r="G76" s="77" t="e">
        <f t="shared" si="5"/>
        <v>#DIV/0!</v>
      </c>
      <c r="H76" s="103" t="e">
        <f t="shared" si="6"/>
        <v>#DIV/0!</v>
      </c>
      <c r="I76" s="39">
        <v>1</v>
      </c>
      <c r="J76" s="104" t="e">
        <f t="shared" si="7"/>
        <v>#DIV/0!</v>
      </c>
      <c r="M76" s="1"/>
      <c r="N76" s="1"/>
      <c r="O76" s="86"/>
    </row>
    <row r="77" spans="1:28" x14ac:dyDescent="0.25">
      <c r="A77" s="3"/>
      <c r="B77" s="4"/>
      <c r="C77" s="81"/>
      <c r="D77" s="84"/>
      <c r="E77" s="84"/>
      <c r="F77" s="76" t="e">
        <f t="shared" si="4"/>
        <v>#DIV/0!</v>
      </c>
      <c r="G77" s="77" t="e">
        <f t="shared" si="5"/>
        <v>#DIV/0!</v>
      </c>
      <c r="H77" s="103" t="e">
        <f t="shared" si="6"/>
        <v>#DIV/0!</v>
      </c>
      <c r="I77" s="39">
        <v>1</v>
      </c>
      <c r="J77" s="104" t="e">
        <f t="shared" si="7"/>
        <v>#DIV/0!</v>
      </c>
      <c r="L77" s="1"/>
      <c r="M77" s="1"/>
      <c r="N77" s="107"/>
      <c r="O77" s="86"/>
    </row>
    <row r="78" spans="1:28" x14ac:dyDescent="0.25">
      <c r="A78" s="3"/>
      <c r="B78" s="4"/>
      <c r="C78" s="81"/>
      <c r="D78" s="84"/>
      <c r="E78" s="84"/>
      <c r="F78" s="76" t="e">
        <f t="shared" si="4"/>
        <v>#DIV/0!</v>
      </c>
      <c r="G78" s="77" t="e">
        <f t="shared" si="5"/>
        <v>#DIV/0!</v>
      </c>
      <c r="H78" s="103" t="e">
        <f t="shared" si="6"/>
        <v>#DIV/0!</v>
      </c>
      <c r="I78" s="39">
        <v>1</v>
      </c>
      <c r="J78" s="104" t="e">
        <f t="shared" si="7"/>
        <v>#DIV/0!</v>
      </c>
      <c r="L78" s="1"/>
      <c r="M78" s="1"/>
      <c r="N78" s="1"/>
      <c r="O78" s="86"/>
    </row>
    <row r="79" spans="1:28" x14ac:dyDescent="0.25">
      <c r="A79" s="3"/>
      <c r="B79" s="4"/>
      <c r="C79" s="81"/>
      <c r="D79" s="84"/>
      <c r="E79" s="84"/>
      <c r="F79" s="76" t="e">
        <f t="shared" si="4"/>
        <v>#DIV/0!</v>
      </c>
      <c r="G79" s="77" t="e">
        <f t="shared" si="5"/>
        <v>#DIV/0!</v>
      </c>
      <c r="H79" s="103" t="e">
        <f t="shared" si="6"/>
        <v>#DIV/0!</v>
      </c>
      <c r="I79" s="39">
        <v>1</v>
      </c>
      <c r="J79" s="104" t="e">
        <f t="shared" si="7"/>
        <v>#DIV/0!</v>
      </c>
      <c r="L79" s="108"/>
      <c r="M79" s="1"/>
      <c r="N79" s="1"/>
      <c r="O79" s="86"/>
    </row>
    <row r="80" spans="1:28" x14ac:dyDescent="0.25">
      <c r="A80" s="3"/>
      <c r="B80" s="4"/>
      <c r="C80" s="81"/>
      <c r="D80" s="84"/>
      <c r="E80" s="84"/>
      <c r="F80" s="76" t="e">
        <f t="shared" si="4"/>
        <v>#DIV/0!</v>
      </c>
      <c r="G80" s="77" t="e">
        <f t="shared" si="5"/>
        <v>#DIV/0!</v>
      </c>
      <c r="H80" s="103" t="e">
        <f t="shared" si="6"/>
        <v>#DIV/0!</v>
      </c>
      <c r="I80" s="39">
        <v>1</v>
      </c>
      <c r="J80" s="104" t="e">
        <f t="shared" si="7"/>
        <v>#DIV/0!</v>
      </c>
      <c r="L80" s="1"/>
      <c r="M80" s="1"/>
      <c r="N80" s="1"/>
      <c r="O80" s="86"/>
    </row>
    <row r="81" spans="1:15" x14ac:dyDescent="0.25">
      <c r="A81" s="3"/>
      <c r="B81" s="4"/>
      <c r="C81" s="81"/>
      <c r="D81" s="75"/>
      <c r="E81" s="75"/>
      <c r="F81" s="76" t="e">
        <f t="shared" si="4"/>
        <v>#DIV/0!</v>
      </c>
      <c r="G81" s="77" t="e">
        <f t="shared" si="5"/>
        <v>#DIV/0!</v>
      </c>
      <c r="H81" s="103" t="e">
        <f t="shared" si="6"/>
        <v>#DIV/0!</v>
      </c>
      <c r="I81" s="39">
        <v>1</v>
      </c>
      <c r="J81" s="104" t="e">
        <f t="shared" si="7"/>
        <v>#DIV/0!</v>
      </c>
      <c r="L81" s="1"/>
      <c r="M81" s="1"/>
      <c r="N81" s="1"/>
      <c r="O81" s="86"/>
    </row>
    <row r="82" spans="1:15" x14ac:dyDescent="0.25">
      <c r="A82" s="3"/>
      <c r="B82" s="4"/>
      <c r="C82" s="81"/>
      <c r="D82" s="84"/>
      <c r="E82" s="84"/>
      <c r="F82" s="76" t="e">
        <f t="shared" si="4"/>
        <v>#DIV/0!</v>
      </c>
      <c r="G82" s="77" t="e">
        <f t="shared" si="5"/>
        <v>#DIV/0!</v>
      </c>
      <c r="H82" s="103" t="e">
        <f t="shared" si="6"/>
        <v>#DIV/0!</v>
      </c>
      <c r="I82" s="39">
        <v>1</v>
      </c>
      <c r="J82" s="104" t="e">
        <f t="shared" si="7"/>
        <v>#DIV/0!</v>
      </c>
      <c r="L82" s="1"/>
      <c r="M82" s="1"/>
      <c r="N82" s="1"/>
      <c r="O82" s="86"/>
    </row>
    <row r="83" spans="1:15" x14ac:dyDescent="0.25">
      <c r="A83" s="3"/>
      <c r="B83" s="4"/>
      <c r="C83" s="81"/>
      <c r="D83" s="84"/>
      <c r="E83" s="84"/>
      <c r="F83" s="76" t="e">
        <f t="shared" si="4"/>
        <v>#DIV/0!</v>
      </c>
      <c r="G83" s="77" t="e">
        <f t="shared" si="5"/>
        <v>#DIV/0!</v>
      </c>
      <c r="H83" s="103" t="e">
        <f t="shared" si="6"/>
        <v>#DIV/0!</v>
      </c>
      <c r="I83" s="39">
        <v>1</v>
      </c>
      <c r="J83" s="104" t="e">
        <f t="shared" si="7"/>
        <v>#DIV/0!</v>
      </c>
      <c r="L83" s="1"/>
      <c r="M83" s="1"/>
      <c r="N83" s="1"/>
      <c r="O83" s="86"/>
    </row>
    <row r="84" spans="1:15" x14ac:dyDescent="0.25">
      <c r="A84" s="3"/>
      <c r="B84" s="4"/>
      <c r="C84" s="81"/>
      <c r="D84" s="84"/>
      <c r="E84" s="84"/>
      <c r="F84" s="76" t="e">
        <f t="shared" si="4"/>
        <v>#DIV/0!</v>
      </c>
      <c r="G84" s="77" t="e">
        <f t="shared" si="5"/>
        <v>#DIV/0!</v>
      </c>
      <c r="H84" s="103" t="e">
        <f t="shared" si="6"/>
        <v>#DIV/0!</v>
      </c>
      <c r="I84" s="39">
        <v>1</v>
      </c>
      <c r="J84" s="104" t="e">
        <f t="shared" si="7"/>
        <v>#DIV/0!</v>
      </c>
      <c r="L84" s="1"/>
      <c r="M84" s="1"/>
      <c r="N84" s="1"/>
      <c r="O84" s="86"/>
    </row>
    <row r="85" spans="1:15" x14ac:dyDescent="0.25">
      <c r="A85" s="3"/>
      <c r="B85" s="4"/>
      <c r="C85" s="81"/>
      <c r="D85" s="75"/>
      <c r="E85" s="75"/>
      <c r="F85" s="76" t="e">
        <f t="shared" si="4"/>
        <v>#DIV/0!</v>
      </c>
      <c r="G85" s="77" t="e">
        <f t="shared" si="5"/>
        <v>#DIV/0!</v>
      </c>
      <c r="H85" s="103" t="e">
        <f t="shared" si="6"/>
        <v>#DIV/0!</v>
      </c>
      <c r="I85" s="39">
        <v>1</v>
      </c>
      <c r="J85" s="104" t="e">
        <f t="shared" si="7"/>
        <v>#DIV/0!</v>
      </c>
      <c r="O85" s="86"/>
    </row>
    <row r="86" spans="1:15" x14ac:dyDescent="0.25">
      <c r="A86" s="3"/>
      <c r="B86" s="4"/>
      <c r="C86" s="81"/>
      <c r="D86" s="84"/>
      <c r="E86" s="84"/>
      <c r="F86" s="76" t="e">
        <f t="shared" si="4"/>
        <v>#DIV/0!</v>
      </c>
      <c r="G86" s="77" t="e">
        <f t="shared" si="5"/>
        <v>#DIV/0!</v>
      </c>
      <c r="H86" s="103" t="e">
        <f t="shared" si="6"/>
        <v>#DIV/0!</v>
      </c>
      <c r="I86" s="39">
        <v>1</v>
      </c>
      <c r="J86" s="104" t="e">
        <f t="shared" si="7"/>
        <v>#DIV/0!</v>
      </c>
      <c r="O86" s="5"/>
    </row>
    <row r="87" spans="1:15" x14ac:dyDescent="0.25">
      <c r="A87" s="3"/>
      <c r="B87" s="4"/>
      <c r="C87" s="81"/>
      <c r="D87" s="84"/>
      <c r="E87" s="84"/>
      <c r="F87" s="76" t="e">
        <f t="shared" si="4"/>
        <v>#DIV/0!</v>
      </c>
      <c r="G87" s="77" t="e">
        <f t="shared" si="5"/>
        <v>#DIV/0!</v>
      </c>
      <c r="H87" s="103" t="e">
        <f>IF(F87&lt;$G$25, "&lt; LoQ",IF(F87&gt;$G$28,"&gt; ULoQ",((-$I$35+SQRT(POWER($I$35,2)-4*$I$34*($I$36-F87)))/(2*$I$34))))</f>
        <v>#DIV/0!</v>
      </c>
      <c r="I87" s="39">
        <v>1</v>
      </c>
      <c r="J87" s="104" t="e">
        <f>IF(F87&lt;$G$25, "&lt; LoQ",IF(F87&gt;$G$28,"&gt; ULoQ",H87*I87))</f>
        <v>#DIV/0!</v>
      </c>
      <c r="O87" s="5"/>
    </row>
    <row r="88" spans="1:15" ht="15.75" thickBot="1" x14ac:dyDescent="0.3">
      <c r="A88" s="3"/>
      <c r="B88" s="4"/>
      <c r="C88" s="88"/>
      <c r="D88" s="109"/>
      <c r="E88" s="109"/>
      <c r="F88" s="90" t="e">
        <f t="shared" si="0"/>
        <v>#DIV/0!</v>
      </c>
      <c r="G88" s="91" t="e">
        <f>ABS((STDEV(D88:E88)/AVERAGE(D88:E88))*100)</f>
        <v>#DIV/0!</v>
      </c>
      <c r="H88" s="110" t="e">
        <f t="shared" si="2"/>
        <v>#DIV/0!</v>
      </c>
      <c r="I88" s="48">
        <v>1</v>
      </c>
      <c r="J88" s="111" t="e">
        <f t="shared" si="3"/>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B348" s="3"/>
      <c r="C348" s="3"/>
      <c r="D348" s="3"/>
      <c r="E348" s="3"/>
      <c r="F348" s="3"/>
      <c r="G348" s="3"/>
      <c r="H348" s="3"/>
      <c r="I348" s="3"/>
      <c r="J348" s="3"/>
      <c r="K348" s="3"/>
      <c r="L348" s="3"/>
      <c r="M348" s="3"/>
      <c r="N348" s="3"/>
      <c r="O348" s="3"/>
    </row>
    <row r="349" spans="1:15" x14ac:dyDescent="0.25">
      <c r="B349" s="3"/>
      <c r="C349" s="3"/>
      <c r="D349" s="3"/>
      <c r="E349" s="3"/>
      <c r="F349" s="3"/>
      <c r="G349" s="3"/>
      <c r="H349" s="3"/>
      <c r="I349" s="3"/>
      <c r="J349" s="3"/>
      <c r="K349" s="3"/>
      <c r="L349" s="3"/>
      <c r="M349" s="3"/>
      <c r="N349" s="3"/>
      <c r="O349" s="3"/>
    </row>
    <row r="350" spans="1:15" x14ac:dyDescent="0.25">
      <c r="B350" s="3"/>
      <c r="C350" s="3"/>
      <c r="D350" s="3"/>
      <c r="E350" s="3"/>
      <c r="F350" s="3"/>
      <c r="G350" s="3"/>
      <c r="H350" s="3"/>
      <c r="I350" s="3"/>
      <c r="J350" s="3"/>
      <c r="K350" s="3"/>
      <c r="L350" s="3"/>
      <c r="M350" s="3"/>
      <c r="N350" s="3"/>
      <c r="O350" s="3"/>
    </row>
    <row r="351" spans="1:15" x14ac:dyDescent="0.25">
      <c r="B351" s="3"/>
      <c r="C351" s="3"/>
      <c r="D351" s="3"/>
      <c r="E351" s="3"/>
      <c r="F351" s="3"/>
      <c r="G351" s="3"/>
      <c r="H351" s="3"/>
      <c r="I351" s="3"/>
      <c r="J351" s="3"/>
      <c r="K351" s="3"/>
      <c r="L351" s="3"/>
      <c r="M351" s="3"/>
      <c r="N351" s="3"/>
      <c r="O351" s="3"/>
    </row>
    <row r="352" spans="1:15" x14ac:dyDescent="0.25">
      <c r="B352" s="3"/>
      <c r="C352" s="3"/>
      <c r="D352" s="3"/>
      <c r="E352" s="3"/>
      <c r="F352" s="3"/>
      <c r="G352" s="3"/>
      <c r="H352" s="3"/>
      <c r="I352" s="3"/>
      <c r="J352" s="3"/>
      <c r="K352" s="3"/>
      <c r="L352" s="3"/>
      <c r="M352" s="3"/>
      <c r="N352" s="3"/>
      <c r="O352" s="3"/>
    </row>
    <row r="353" spans="2:15" x14ac:dyDescent="0.25">
      <c r="B353" s="3"/>
      <c r="C353" s="3"/>
      <c r="D353" s="3"/>
      <c r="E353" s="3"/>
      <c r="F353" s="3"/>
      <c r="G353" s="3"/>
      <c r="H353" s="3"/>
      <c r="I353" s="3"/>
      <c r="J353" s="3"/>
      <c r="K353" s="3"/>
      <c r="L353" s="3"/>
      <c r="M353" s="3"/>
      <c r="N353" s="3"/>
      <c r="O353" s="3"/>
    </row>
    <row r="354" spans="2:15" x14ac:dyDescent="0.25">
      <c r="B354" s="3"/>
      <c r="C354" s="3"/>
      <c r="D354" s="3"/>
      <c r="E354" s="3"/>
      <c r="F354" s="3"/>
      <c r="G354" s="3"/>
      <c r="H354" s="3"/>
      <c r="I354" s="3"/>
      <c r="J354" s="3"/>
      <c r="K354" s="3"/>
      <c r="L354" s="3"/>
      <c r="M354" s="3"/>
      <c r="N354" s="3"/>
      <c r="O354" s="3"/>
    </row>
    <row r="355" spans="2:15" x14ac:dyDescent="0.25">
      <c r="B355" s="3"/>
      <c r="C355" s="3"/>
      <c r="D355" s="3"/>
      <c r="E355" s="3"/>
      <c r="F355" s="3"/>
      <c r="G355" s="3"/>
      <c r="H355" s="3"/>
      <c r="I355" s="3"/>
      <c r="J355" s="3"/>
      <c r="K355" s="3"/>
      <c r="L355" s="3"/>
      <c r="M355" s="3"/>
      <c r="N355" s="3"/>
      <c r="O355" s="3"/>
    </row>
    <row r="356" spans="2:15" x14ac:dyDescent="0.25">
      <c r="B356" s="3"/>
      <c r="C356" s="3"/>
      <c r="D356" s="3"/>
      <c r="E356" s="3"/>
      <c r="F356" s="3"/>
      <c r="G356" s="3"/>
      <c r="H356" s="3"/>
      <c r="I356" s="3"/>
      <c r="J356" s="3"/>
      <c r="K356" s="3"/>
      <c r="L356" s="3"/>
      <c r="M356" s="3"/>
      <c r="N356" s="3"/>
      <c r="O356" s="3"/>
    </row>
    <row r="357" spans="2:15" x14ac:dyDescent="0.25">
      <c r="B357" s="3"/>
      <c r="C357" s="3"/>
      <c r="D357" s="3"/>
      <c r="E357" s="3"/>
      <c r="F357" s="3"/>
      <c r="G357" s="3"/>
      <c r="H357" s="3"/>
      <c r="I357" s="3"/>
      <c r="J357" s="3"/>
      <c r="K357" s="3"/>
      <c r="L357" s="3"/>
      <c r="M357" s="3"/>
      <c r="N357" s="3"/>
      <c r="O357" s="3"/>
    </row>
    <row r="358" spans="2:15" x14ac:dyDescent="0.25">
      <c r="B358" s="3"/>
      <c r="C358" s="3"/>
      <c r="D358" s="3"/>
      <c r="E358" s="3"/>
      <c r="F358" s="3"/>
      <c r="G358" s="3"/>
      <c r="H358" s="3"/>
      <c r="I358" s="3"/>
      <c r="J358" s="3"/>
      <c r="K358" s="3"/>
      <c r="L358" s="3"/>
      <c r="M358" s="3"/>
      <c r="N358" s="3"/>
      <c r="O358" s="3"/>
    </row>
    <row r="359" spans="2:15" x14ac:dyDescent="0.25">
      <c r="B359" s="3"/>
      <c r="C359" s="3"/>
      <c r="D359" s="3"/>
      <c r="E359" s="3"/>
      <c r="F359" s="3"/>
      <c r="G359" s="3"/>
      <c r="H359" s="3"/>
      <c r="I359" s="3"/>
      <c r="J359" s="3"/>
      <c r="K359" s="3"/>
      <c r="L359" s="3"/>
      <c r="M359" s="3"/>
      <c r="N359" s="3"/>
      <c r="O359" s="3"/>
    </row>
    <row r="360" spans="2:15" x14ac:dyDescent="0.25">
      <c r="B360" s="3"/>
      <c r="C360" s="3"/>
      <c r="D360" s="3"/>
      <c r="E360" s="3"/>
      <c r="F360" s="3"/>
      <c r="G360" s="3"/>
      <c r="H360" s="3"/>
      <c r="I360" s="3"/>
      <c r="J360" s="3"/>
      <c r="K360" s="3"/>
      <c r="L360" s="3"/>
      <c r="M360" s="3"/>
      <c r="N360" s="3"/>
      <c r="O360" s="3"/>
    </row>
    <row r="361" spans="2:15" x14ac:dyDescent="0.25">
      <c r="B361" s="3"/>
      <c r="C361" s="3"/>
      <c r="D361" s="3"/>
      <c r="E361" s="3"/>
      <c r="F361" s="3"/>
      <c r="G361" s="3"/>
      <c r="H361" s="3"/>
      <c r="I361" s="3"/>
      <c r="J361" s="3"/>
      <c r="K361" s="3"/>
      <c r="L361" s="3"/>
      <c r="M361" s="3"/>
      <c r="N361" s="3"/>
      <c r="O361" s="3"/>
    </row>
    <row r="362" spans="2:15" x14ac:dyDescent="0.25">
      <c r="B362" s="3"/>
      <c r="C362" s="3"/>
      <c r="D362" s="3"/>
      <c r="E362" s="3"/>
      <c r="F362" s="3"/>
      <c r="G362" s="3"/>
      <c r="H362" s="3"/>
      <c r="I362" s="3"/>
      <c r="J362" s="3"/>
      <c r="K362" s="3"/>
      <c r="L362" s="3"/>
      <c r="M362" s="3"/>
      <c r="N362" s="3"/>
      <c r="O362" s="3"/>
    </row>
    <row r="363" spans="2:15" x14ac:dyDescent="0.25">
      <c r="B363" s="3"/>
      <c r="C363" s="3"/>
      <c r="D363" s="3"/>
      <c r="E363" s="3"/>
      <c r="F363" s="3"/>
      <c r="G363" s="3"/>
      <c r="H363" s="3"/>
      <c r="I363" s="3"/>
      <c r="J363" s="3"/>
      <c r="K363" s="3"/>
      <c r="L363" s="3"/>
      <c r="M363" s="3"/>
      <c r="N363" s="3"/>
      <c r="O363" s="3"/>
    </row>
    <row r="364" spans="2:15" x14ac:dyDescent="0.25">
      <c r="B364" s="3"/>
      <c r="C364" s="3"/>
      <c r="D364" s="3"/>
      <c r="E364" s="3"/>
      <c r="F364" s="3"/>
      <c r="G364" s="3"/>
      <c r="H364" s="3"/>
      <c r="I364" s="3"/>
      <c r="J364" s="3"/>
      <c r="K364" s="3"/>
      <c r="L364" s="3"/>
      <c r="M364" s="3"/>
      <c r="N364" s="3"/>
      <c r="O364" s="3"/>
    </row>
    <row r="365" spans="2:15" x14ac:dyDescent="0.25">
      <c r="B365" s="3"/>
      <c r="C365" s="3"/>
      <c r="D365" s="3"/>
      <c r="E365" s="3"/>
      <c r="F365" s="3"/>
      <c r="G365" s="3"/>
      <c r="H365" s="3"/>
      <c r="I365" s="3"/>
      <c r="J365" s="3"/>
      <c r="K365" s="3"/>
      <c r="L365" s="3"/>
      <c r="M365" s="3"/>
      <c r="N365" s="3"/>
      <c r="O365" s="3"/>
    </row>
    <row r="366" spans="2:15" x14ac:dyDescent="0.25">
      <c r="B366" s="3"/>
      <c r="C366" s="3"/>
      <c r="D366" s="3"/>
      <c r="E366" s="3"/>
      <c r="F366" s="3"/>
      <c r="G366" s="3"/>
      <c r="H366" s="3"/>
      <c r="I366" s="3"/>
      <c r="J366" s="3"/>
      <c r="K366" s="3"/>
      <c r="L366" s="3"/>
      <c r="M366" s="3"/>
      <c r="N366" s="3"/>
      <c r="O366" s="3"/>
    </row>
  </sheetData>
  <sheetProtection algorithmName="SHA-512" hashValue="2gRpTVZf8S5Sdz0CsKVPeh5+fGWGfKuy74laGjapb0Q3Nv01vvIFGqGIGjuSheWdu2z6EdizcwO970VfRpZPpQ==" saltValue="j06PBIm+j3wg866vBtwYbw==" spinCount="100000" sheet="1" objects="1" scenarios="1"/>
  <mergeCells count="22">
    <mergeCell ref="C7:M7"/>
    <mergeCell ref="A1:P1"/>
    <mergeCell ref="B2:O2"/>
    <mergeCell ref="C4:I4"/>
    <mergeCell ref="C5:O5"/>
    <mergeCell ref="C6:O6"/>
    <mergeCell ref="C8:O8"/>
    <mergeCell ref="C13:E13"/>
    <mergeCell ref="G13:J13"/>
    <mergeCell ref="D14:E14"/>
    <mergeCell ref="G14:H14"/>
    <mergeCell ref="I14:J14"/>
    <mergeCell ref="C44:G44"/>
    <mergeCell ref="H44:J44"/>
    <mergeCell ref="L45:N45"/>
    <mergeCell ref="L46:L48"/>
    <mergeCell ref="D15:E15"/>
    <mergeCell ref="C16:C20"/>
    <mergeCell ref="D16:E20"/>
    <mergeCell ref="C22:J22"/>
    <mergeCell ref="L23:N23"/>
    <mergeCell ref="H32:I32"/>
  </mergeCells>
  <conditionalFormatting sqref="F46:F88">
    <cfRule type="cellIs" dxfId="13" priority="1" stopIfTrue="1" operator="lessThan">
      <formula>$G$25</formula>
    </cfRule>
    <cfRule type="cellIs" dxfId="12" priority="2" stopIfTrue="1" operator="between">
      <formula>$G$25</formula>
      <formula>$G$28</formula>
    </cfRule>
    <cfRule type="cellIs" dxfId="11" priority="3" stopIfTrue="1" operator="greaterThan">
      <formula>$G$28</formula>
    </cfRule>
  </conditionalFormatting>
  <conditionalFormatting sqref="H24:H28 G46:G88">
    <cfRule type="cellIs" dxfId="10" priority="9" stopIfTrue="1" operator="equal">
      <formula>20</formula>
    </cfRule>
    <cfRule type="cellIs" dxfId="9" priority="10" stopIfTrue="1" operator="lessThan">
      <formula>20</formula>
    </cfRule>
    <cfRule type="cellIs" dxfId="8" priority="11" stopIfTrue="1" operator="greaterThan">
      <formula>20</formula>
    </cfRule>
  </conditionalFormatting>
  <conditionalFormatting sqref="J25:J28">
    <cfRule type="cellIs" dxfId="7" priority="4" stopIfTrue="1" operator="equal">
      <formula>35</formula>
    </cfRule>
    <cfRule type="cellIs" dxfId="6" priority="5" stopIfTrue="1" operator="lessThan">
      <formula>35</formula>
    </cfRule>
    <cfRule type="cellIs" dxfId="5" priority="6" stopIfTrue="1" operator="greaterThan">
      <formula>35</formula>
    </cfRule>
  </conditionalFormatting>
  <conditionalFormatting sqref="J46:J88">
    <cfRule type="cellIs" dxfId="4" priority="12" stopIfTrue="1" operator="between">
      <formula>#REF!</formula>
      <formula>#REF!</formula>
    </cfRule>
    <cfRule type="cellIs" dxfId="3" priority="13" stopIfTrue="1" operator="lessThan">
      <formula>#REF!</formula>
    </cfRule>
    <cfRule type="cellIs" dxfId="2" priority="14" stopIfTrue="1" operator="greaterThan">
      <formula>#REF!</formula>
    </cfRule>
  </conditionalFormatting>
  <conditionalFormatting sqref="N24:N28">
    <cfRule type="cellIs" dxfId="1" priority="7" stopIfTrue="1" operator="equal">
      <formula>"Incorrect"</formula>
    </cfRule>
    <cfRule type="cellIs" dxfId="0"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A9672-D216-4C5E-8A75-C1A1CDDEA15E}">
  <dimension ref="A1:CV366"/>
  <sheetViews>
    <sheetView zoomScaleNormal="100" workbookViewId="0">
      <selection activeCell="Q83" sqref="Q83"/>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2"/>
      <c r="B1" s="162"/>
      <c r="C1" s="162"/>
      <c r="D1" s="162"/>
      <c r="E1" s="162"/>
      <c r="F1" s="162"/>
      <c r="G1" s="162"/>
      <c r="H1" s="162"/>
      <c r="I1" s="162"/>
      <c r="J1" s="162"/>
      <c r="K1" s="162"/>
      <c r="L1" s="162"/>
      <c r="M1" s="162"/>
      <c r="N1" s="162"/>
      <c r="O1" s="162"/>
      <c r="P1" s="162"/>
    </row>
    <row r="2" spans="1:100" ht="21.75" thickBot="1" x14ac:dyDescent="0.4">
      <c r="A2" s="3"/>
      <c r="B2" s="129" t="s">
        <v>61</v>
      </c>
      <c r="C2" s="130"/>
      <c r="D2" s="130"/>
      <c r="E2" s="130"/>
      <c r="F2" s="130"/>
      <c r="G2" s="130"/>
      <c r="H2" s="130"/>
      <c r="I2" s="130"/>
      <c r="J2" s="130"/>
      <c r="K2" s="130"/>
      <c r="L2" s="130"/>
      <c r="M2" s="130"/>
      <c r="N2" s="130"/>
      <c r="O2" s="130"/>
    </row>
    <row r="3" spans="1:100" x14ac:dyDescent="0.25">
      <c r="A3" s="3"/>
      <c r="B3" s="4"/>
      <c r="C3" s="2" t="s">
        <v>1</v>
      </c>
      <c r="O3" s="5"/>
    </row>
    <row r="4" spans="1:100" ht="18" x14ac:dyDescent="0.35">
      <c r="A4" s="3"/>
      <c r="B4" s="4"/>
      <c r="C4" s="157" t="s">
        <v>52</v>
      </c>
      <c r="D4" s="157"/>
      <c r="E4" s="157"/>
      <c r="F4" s="157"/>
      <c r="G4" s="157"/>
      <c r="H4" s="157"/>
      <c r="I4" s="157"/>
      <c r="O4" s="5"/>
    </row>
    <row r="5" spans="1:100" ht="31.5" customHeight="1" x14ac:dyDescent="0.25">
      <c r="A5" s="3"/>
      <c r="B5" s="4"/>
      <c r="C5" s="155" t="s">
        <v>3</v>
      </c>
      <c r="D5" s="155"/>
      <c r="E5" s="155"/>
      <c r="F5" s="155"/>
      <c r="G5" s="155"/>
      <c r="H5" s="155"/>
      <c r="I5" s="155"/>
      <c r="J5" s="155"/>
      <c r="K5" s="155"/>
      <c r="L5" s="155"/>
      <c r="M5" s="155"/>
      <c r="N5" s="155"/>
      <c r="O5" s="156"/>
    </row>
    <row r="6" spans="1:100" ht="46.5" customHeight="1" x14ac:dyDescent="0.25">
      <c r="A6" s="3"/>
      <c r="B6" s="4"/>
      <c r="C6" s="155" t="s">
        <v>111</v>
      </c>
      <c r="D6" s="155"/>
      <c r="E6" s="155"/>
      <c r="F6" s="155"/>
      <c r="G6" s="155"/>
      <c r="H6" s="155"/>
      <c r="I6" s="155"/>
      <c r="J6" s="155"/>
      <c r="K6" s="155"/>
      <c r="L6" s="155"/>
      <c r="M6" s="155"/>
      <c r="N6" s="155"/>
      <c r="O6" s="156"/>
    </row>
    <row r="7" spans="1:100" x14ac:dyDescent="0.25">
      <c r="A7" s="3"/>
      <c r="B7" s="4"/>
      <c r="C7" s="157" t="s">
        <v>53</v>
      </c>
      <c r="D7" s="157"/>
      <c r="E7" s="157"/>
      <c r="F7" s="157"/>
      <c r="G7" s="157"/>
      <c r="H7" s="157"/>
      <c r="I7" s="157"/>
      <c r="J7" s="157"/>
      <c r="K7" s="157"/>
      <c r="L7" s="157"/>
      <c r="M7" s="157"/>
      <c r="O7" s="5"/>
    </row>
    <row r="8" spans="1:100" x14ac:dyDescent="0.25">
      <c r="A8" s="3"/>
      <c r="B8" s="4"/>
      <c r="C8" s="157" t="s">
        <v>4</v>
      </c>
      <c r="D8" s="157"/>
      <c r="E8" s="157"/>
      <c r="F8" s="157"/>
      <c r="G8" s="157"/>
      <c r="H8" s="157"/>
      <c r="I8" s="157"/>
      <c r="J8" s="157"/>
      <c r="K8" s="157"/>
      <c r="L8" s="157"/>
      <c r="M8" s="157"/>
      <c r="N8" s="157"/>
      <c r="O8" s="161"/>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93</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58" t="s">
        <v>5</v>
      </c>
      <c r="D13" s="159"/>
      <c r="E13" s="160"/>
      <c r="G13" s="129" t="s">
        <v>6</v>
      </c>
      <c r="H13" s="130"/>
      <c r="I13" s="130"/>
      <c r="J13" s="131"/>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40"/>
      <c r="E14" s="141"/>
      <c r="G14" s="142" t="s">
        <v>8</v>
      </c>
      <c r="H14" s="134"/>
      <c r="I14" s="143"/>
      <c r="J14" s="144"/>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5"/>
      <c r="E15" s="146"/>
      <c r="G15" s="14" t="s">
        <v>10</v>
      </c>
      <c r="H15" s="15" t="s">
        <v>62</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7" t="s">
        <v>14</v>
      </c>
      <c r="D16" s="149"/>
      <c r="E16" s="150"/>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7"/>
      <c r="D17" s="151"/>
      <c r="E17" s="152"/>
      <c r="G17" s="18" t="s">
        <v>16</v>
      </c>
      <c r="H17" s="22">
        <v>0.2</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7"/>
      <c r="D18" s="151"/>
      <c r="E18" s="152"/>
      <c r="G18" s="18" t="s">
        <v>17</v>
      </c>
      <c r="H18" s="22">
        <v>1</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7"/>
      <c r="D19" s="151"/>
      <c r="E19" s="152"/>
      <c r="G19" s="18" t="s">
        <v>18</v>
      </c>
      <c r="H19" s="22">
        <v>2.5</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8"/>
      <c r="D20" s="153"/>
      <c r="E20" s="154"/>
      <c r="G20" s="24" t="s">
        <v>19</v>
      </c>
      <c r="H20" s="25">
        <v>5</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9" t="s">
        <v>20</v>
      </c>
      <c r="D22" s="130"/>
      <c r="E22" s="130"/>
      <c r="F22" s="130"/>
      <c r="G22" s="130"/>
      <c r="H22" s="130"/>
      <c r="I22" s="130"/>
      <c r="J22" s="131"/>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62</v>
      </c>
      <c r="E23" s="17" t="s">
        <v>21</v>
      </c>
      <c r="F23" s="17" t="s">
        <v>22</v>
      </c>
      <c r="G23" s="27" t="s">
        <v>23</v>
      </c>
      <c r="H23" s="17" t="s">
        <v>24</v>
      </c>
      <c r="I23" s="17" t="s">
        <v>13</v>
      </c>
      <c r="J23" s="15" t="s">
        <v>25</v>
      </c>
      <c r="L23" s="132" t="s">
        <v>26</v>
      </c>
      <c r="M23" s="133"/>
      <c r="N23" s="134"/>
      <c r="O23" s="5"/>
    </row>
    <row r="24" spans="1:100" x14ac:dyDescent="0.25">
      <c r="A24" s="3"/>
      <c r="B24" s="4"/>
      <c r="C24" s="28" t="s">
        <v>15</v>
      </c>
      <c r="D24" s="96">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42">
        <v>0.2</v>
      </c>
      <c r="E25" s="39"/>
      <c r="F25" s="39"/>
      <c r="G25" s="40" t="e">
        <f>(AVERAGE(E25:F25)-$G$24)</f>
        <v>#DIV/0!</v>
      </c>
      <c r="H25" s="41" t="e">
        <f>(STDEV(E25:F25)/AVERAGE(E25:F25))*100</f>
        <v>#DIV/0!</v>
      </c>
      <c r="I25" s="42" t="e">
        <f>(G25/$G$28)</f>
        <v>#DIV/0!</v>
      </c>
      <c r="J25" s="43" t="e">
        <f>(STDEV(I25,J17)/AVERAGE(I25,J17)*100)</f>
        <v>#DIV/0!</v>
      </c>
      <c r="L25" s="44" t="s">
        <v>63</v>
      </c>
      <c r="M25" s="45" t="e">
        <f>AVERAGE(E25:F25)/AVERAGE(E24:F24)</f>
        <v>#DIV/0!</v>
      </c>
      <c r="N25" s="46" t="e">
        <f>IF(M25&gt;1.9,"Correct","Incorrect")</f>
        <v>#DIV/0!</v>
      </c>
      <c r="O25" s="5"/>
      <c r="S25" s="37"/>
      <c r="T25" s="37"/>
      <c r="U25" s="37"/>
      <c r="V25" s="37"/>
      <c r="W25" s="37"/>
      <c r="X25" s="37"/>
    </row>
    <row r="26" spans="1:100" x14ac:dyDescent="0.25">
      <c r="A26" s="3"/>
      <c r="B26" s="4"/>
      <c r="C26" s="38" t="s">
        <v>17</v>
      </c>
      <c r="D26" s="42">
        <v>1</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42">
        <v>2.5</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51">
        <v>5</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35" t="s">
        <v>32</v>
      </c>
      <c r="I33" s="136"/>
      <c r="J33" s="1"/>
      <c r="K33" s="56"/>
      <c r="N33" s="10"/>
      <c r="O33" s="59"/>
      <c r="P33" s="60"/>
      <c r="Q33" s="61"/>
      <c r="R33" s="37"/>
      <c r="S33" s="37"/>
      <c r="T33" s="37"/>
      <c r="U33" s="37"/>
      <c r="V33" s="37"/>
      <c r="W33" s="37"/>
      <c r="X33" s="37"/>
    </row>
    <row r="34" spans="1:28" x14ac:dyDescent="0.25">
      <c r="A34" s="3"/>
      <c r="B34" s="4"/>
      <c r="H34" s="44" t="s">
        <v>33</v>
      </c>
      <c r="I34" s="99" t="e">
        <f t="array" ref="I34">INDEX(LINEST($G$25:$G$28,($D$25:$D$28)^{0,1,2},,TRUE),1,1)</f>
        <v>#VALUE!</v>
      </c>
      <c r="J34" s="1"/>
      <c r="L34" s="100"/>
      <c r="O34" s="5"/>
      <c r="S34" s="37"/>
      <c r="T34" s="37"/>
    </row>
    <row r="35" spans="1:28" x14ac:dyDescent="0.25">
      <c r="A35" s="3"/>
      <c r="B35" s="4"/>
      <c r="H35" s="44" t="s">
        <v>34</v>
      </c>
      <c r="I35" s="101" t="e">
        <f t="array" ref="I35">INDEX(LINEST($G$25:$G$28,($D$25:$D$28)^{0,1,2},,TRUE),1,2)</f>
        <v>#VALUE!</v>
      </c>
      <c r="L35" s="100"/>
      <c r="O35" s="5"/>
    </row>
    <row r="36" spans="1:28" ht="15.75" thickBot="1" x14ac:dyDescent="0.3">
      <c r="A36" s="3"/>
      <c r="B36" s="4"/>
      <c r="D36" s="56"/>
      <c r="E36" s="64"/>
      <c r="F36" s="1"/>
      <c r="H36" s="53" t="s">
        <v>35</v>
      </c>
      <c r="I36" s="102" t="e">
        <f t="array" ref="I36">INDEX(LINEST($G$25:$G$28,($D$25:$D$28)^{0,1,2},,TRUE),1,4)</f>
        <v>#VALUE!</v>
      </c>
      <c r="J36" s="56"/>
      <c r="L36" s="100"/>
      <c r="O36" s="5"/>
    </row>
    <row r="37" spans="1:28" ht="18" thickBot="1" x14ac:dyDescent="0.3">
      <c r="A37" s="3"/>
      <c r="B37" s="4"/>
      <c r="D37" s="56"/>
      <c r="E37" s="64"/>
      <c r="F37" s="1"/>
      <c r="H37" s="53" t="s">
        <v>57</v>
      </c>
      <c r="I37" s="102" t="e">
        <f t="array" ref="I37">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9" t="s">
        <v>37</v>
      </c>
      <c r="D44" s="130"/>
      <c r="E44" s="130"/>
      <c r="F44" s="130"/>
      <c r="G44" s="131"/>
      <c r="H44" s="129" t="s">
        <v>38</v>
      </c>
      <c r="I44" s="130"/>
      <c r="J44" s="131"/>
      <c r="K44" s="56"/>
      <c r="O44" s="5"/>
    </row>
    <row r="45" spans="1:28" ht="45.75" thickBot="1" x14ac:dyDescent="0.3">
      <c r="A45" s="3"/>
      <c r="B45" s="4"/>
      <c r="C45" s="68" t="s">
        <v>39</v>
      </c>
      <c r="D45" s="69" t="s">
        <v>21</v>
      </c>
      <c r="E45" s="69" t="s">
        <v>22</v>
      </c>
      <c r="F45" s="69" t="s">
        <v>12</v>
      </c>
      <c r="G45" s="70" t="s">
        <v>24</v>
      </c>
      <c r="H45" s="71" t="s">
        <v>40</v>
      </c>
      <c r="I45" s="72" t="s">
        <v>41</v>
      </c>
      <c r="J45" s="73" t="s">
        <v>42</v>
      </c>
      <c r="L45" s="137" t="s">
        <v>43</v>
      </c>
      <c r="M45" s="138"/>
      <c r="N45" s="139"/>
      <c r="O45" s="5"/>
    </row>
    <row r="46" spans="1:28" x14ac:dyDescent="0.25">
      <c r="A46" s="3"/>
      <c r="B46" s="4"/>
      <c r="C46" s="74"/>
      <c r="D46" s="84"/>
      <c r="E46" s="84"/>
      <c r="F46" s="76" t="e">
        <f t="shared" ref="F46:F88" si="0">AVERAGE(D46:E46)-(AVERAGE(E$24:F$24))</f>
        <v>#DIV/0!</v>
      </c>
      <c r="G46" s="77" t="e">
        <f>ABS((STDEV(D46:E46)/AVERAGE(D46:E46))*100)</f>
        <v>#DIV/0!</v>
      </c>
      <c r="H46" s="103" t="e">
        <f>IF(F46&lt;$G$25, "&lt; LoQ",IF(F46&gt;$G$28,"&gt; ULoQ",((-$I$35+SQRT(POWER($I$35,2)-4*$I$34*($I$36-F46)))/(2*$I$34))))</f>
        <v>#DIV/0!</v>
      </c>
      <c r="I46" s="78">
        <v>1</v>
      </c>
      <c r="J46" s="104" t="e">
        <f>IF(F46&lt;$G$25, "&lt; LoQ",IF(F46&gt;$G$28,"&gt; ULoQ",H46*I46))</f>
        <v>#DIV/0!</v>
      </c>
      <c r="L46" s="126" t="s">
        <v>60</v>
      </c>
      <c r="M46" s="79" t="s">
        <v>45</v>
      </c>
      <c r="N46" s="80" t="s">
        <v>46</v>
      </c>
      <c r="O46" s="5"/>
    </row>
    <row r="47" spans="1:28" x14ac:dyDescent="0.25">
      <c r="A47" s="3"/>
      <c r="B47" s="4"/>
      <c r="C47" s="81"/>
      <c r="D47" s="84"/>
      <c r="E47" s="84"/>
      <c r="F47" s="76" t="e">
        <f t="shared" si="0"/>
        <v>#DIV/0!</v>
      </c>
      <c r="G47" s="77" t="e">
        <f t="shared" ref="G47:G68" si="1">ABS((STDEV(D47:E47)/AVERAGE(D47:E47))*100)</f>
        <v>#DIV/0!</v>
      </c>
      <c r="H47" s="103" t="e">
        <f t="shared" ref="H47:H88" si="2">IF(F47&lt;$G$25, "&lt; LoQ",IF(F47&gt;$G$28,"&gt; ULoQ",((-$I$35+SQRT(POWER($I$35,2)-4*$I$34*($I$36-F47)))/(2*$I$34))))</f>
        <v>#DIV/0!</v>
      </c>
      <c r="I47" s="39">
        <v>1</v>
      </c>
      <c r="J47" s="104" t="e">
        <f t="shared" ref="J47:J88" si="3">IF(F47&lt;$G$25, "&lt; LoQ",IF(F47&gt;$G$28,"&gt; ULoQ",H47*I47))</f>
        <v>#DIV/0!</v>
      </c>
      <c r="L47" s="127"/>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28"/>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 t="shared" si="3"/>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 t="shared" si="2"/>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IF(F52&lt;$G$25, "&lt; LoQ",IF(F52&gt;$G$28,"&gt; ULoQ",H52*I52))</f>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 t="shared" si="1"/>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ABS((STDEV(D55:E55)/AVERAGE(D55:E55))*100)</f>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1"/>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1"/>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 t="shared" si="3"/>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84"/>
      <c r="E62" s="84"/>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ABS((STDEV(D63:E63)/AVERAGE(D63:E63))*100)</f>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1"/>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84"/>
      <c r="E66" s="84"/>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si="0"/>
        <v>#DIV/0!</v>
      </c>
      <c r="G68" s="77" t="e">
        <f t="shared" si="1"/>
        <v>#DIV/0!</v>
      </c>
      <c r="H68" s="103" t="e">
        <f t="shared" si="2"/>
        <v>#DIV/0!</v>
      </c>
      <c r="I68" s="39">
        <v>1</v>
      </c>
      <c r="J68" s="104" t="e">
        <f t="shared" si="3"/>
        <v>#DIV/0!</v>
      </c>
      <c r="O68" s="5"/>
      <c r="Q68" s="87"/>
      <c r="R68" s="37"/>
      <c r="S68" s="37"/>
      <c r="T68" s="37"/>
      <c r="U68" s="37"/>
      <c r="V68" s="37"/>
      <c r="W68" s="37"/>
      <c r="X68" s="37"/>
      <c r="Y68" s="37"/>
      <c r="Z68" s="37"/>
      <c r="AA68" s="37"/>
    </row>
    <row r="69" spans="1:28" x14ac:dyDescent="0.25">
      <c r="A69" s="3"/>
      <c r="B69" s="4"/>
      <c r="C69" s="81"/>
      <c r="D69" s="84"/>
      <c r="E69" s="84"/>
      <c r="F69" s="76" t="e">
        <f t="shared" ref="F69:F87" si="4">AVERAGE(D69:E69)-(AVERAGE(E$24:F$24))</f>
        <v>#DIV/0!</v>
      </c>
      <c r="G69" s="77" t="e">
        <f t="shared" ref="G69:G73" si="5">ABS((STDEV(D69:E69)/AVERAGE(D69:E69))*100)</f>
        <v>#DIV/0!</v>
      </c>
      <c r="H69" s="103" t="e">
        <f t="shared" ref="H69:H87" si="6">IF(F69&lt;$G$25, "&lt; LoQ",IF(F69&gt;$G$28,"&gt; ULoQ",((-$I$35+SQRT(POWER($I$35,2)-4*$I$34*($I$36-F69)))/(2*$I$34))))</f>
        <v>#DIV/0!</v>
      </c>
      <c r="I69" s="39">
        <v>1</v>
      </c>
      <c r="J69" s="104" t="e">
        <f t="shared" ref="J69:J70" si="7">IF(F69&lt;$G$25, "&lt; LoQ",IF(F69&gt;$G$28,"&gt; ULoQ",H69*I69))</f>
        <v>#DIV/0!</v>
      </c>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IF(F71&lt;$G$25, "&lt; LoQ",IF(F71&gt;$G$28,"&gt; ULoQ",H71*I71))</f>
        <v>#DIV/0!</v>
      </c>
      <c r="L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ref="J72:J87" si="8">IF(F72&lt;$G$25, "&lt; LoQ",IF(F72&gt;$G$28,"&gt; ULoQ",H72*I72))</f>
        <v>#DIV/0!</v>
      </c>
      <c r="L72" s="1"/>
      <c r="M72" s="1"/>
      <c r="N72" s="1"/>
      <c r="O72" s="5"/>
    </row>
    <row r="73" spans="1:28" x14ac:dyDescent="0.25">
      <c r="A73" s="3"/>
      <c r="B73" s="4"/>
      <c r="C73" s="81"/>
      <c r="D73" s="84"/>
      <c r="E73" s="84"/>
      <c r="F73" s="76" t="e">
        <f t="shared" si="4"/>
        <v>#DIV/0!</v>
      </c>
      <c r="G73" s="77" t="e">
        <f t="shared" si="5"/>
        <v>#DIV/0!</v>
      </c>
      <c r="H73" s="103" t="e">
        <f t="shared" si="6"/>
        <v>#DIV/0!</v>
      </c>
      <c r="I73" s="39">
        <v>1</v>
      </c>
      <c r="J73" s="104" t="e">
        <f t="shared" si="8"/>
        <v>#DIV/0!</v>
      </c>
      <c r="L73" s="1"/>
      <c r="M73" s="1"/>
      <c r="N73" s="1"/>
      <c r="O73" s="86"/>
    </row>
    <row r="74" spans="1:28" x14ac:dyDescent="0.25">
      <c r="A74" s="3"/>
      <c r="B74" s="4"/>
      <c r="C74" s="81"/>
      <c r="D74" s="84"/>
      <c r="E74" s="84"/>
      <c r="F74" s="76" t="e">
        <f t="shared" si="4"/>
        <v>#DIV/0!</v>
      </c>
      <c r="G74" s="77" t="e">
        <f>ABS((STDEV(D74:E74)/AVERAGE(D74:E74))*100)</f>
        <v>#DIV/0!</v>
      </c>
      <c r="H74" s="103" t="e">
        <f t="shared" si="6"/>
        <v>#DIV/0!</v>
      </c>
      <c r="I74" s="39">
        <v>1</v>
      </c>
      <c r="J74" s="104" t="e">
        <f t="shared" si="8"/>
        <v>#DIV/0!</v>
      </c>
      <c r="L74" s="105"/>
      <c r="M74" s="106"/>
      <c r="N74" s="1"/>
      <c r="O74" s="86"/>
    </row>
    <row r="75" spans="1:28" x14ac:dyDescent="0.25">
      <c r="A75" s="3"/>
      <c r="B75" s="4"/>
      <c r="C75" s="81"/>
      <c r="D75" s="84"/>
      <c r="E75" s="84"/>
      <c r="F75" s="76" t="e">
        <f t="shared" si="4"/>
        <v>#DIV/0!</v>
      </c>
      <c r="G75" s="77" t="e">
        <f t="shared" ref="G75:G81" si="9">ABS((STDEV(D75:E75)/AVERAGE(D75:E75))*100)</f>
        <v>#DIV/0!</v>
      </c>
      <c r="H75" s="103" t="e">
        <f t="shared" si="6"/>
        <v>#DIV/0!</v>
      </c>
      <c r="I75" s="39">
        <v>1</v>
      </c>
      <c r="J75" s="104" t="e">
        <f t="shared" si="8"/>
        <v>#DIV/0!</v>
      </c>
      <c r="L75" s="1"/>
      <c r="M75" s="1"/>
      <c r="N75" s="1"/>
      <c r="O75" s="86"/>
    </row>
    <row r="76" spans="1:28" x14ac:dyDescent="0.25">
      <c r="A76" s="3"/>
      <c r="B76" s="4"/>
      <c r="C76" s="81"/>
      <c r="D76" s="84"/>
      <c r="E76" s="84"/>
      <c r="F76" s="76" t="e">
        <f t="shared" si="4"/>
        <v>#DIV/0!</v>
      </c>
      <c r="G76" s="77" t="e">
        <f t="shared" si="9"/>
        <v>#DIV/0!</v>
      </c>
      <c r="H76" s="103" t="e">
        <f t="shared" si="6"/>
        <v>#DIV/0!</v>
      </c>
      <c r="I76" s="39">
        <v>1</v>
      </c>
      <c r="J76" s="104" t="e">
        <f t="shared" si="8"/>
        <v>#DIV/0!</v>
      </c>
      <c r="M76" s="1"/>
      <c r="N76" s="1"/>
      <c r="O76" s="86"/>
    </row>
    <row r="77" spans="1:28" x14ac:dyDescent="0.25">
      <c r="A77" s="3"/>
      <c r="B77" s="4"/>
      <c r="C77" s="81"/>
      <c r="D77" s="84"/>
      <c r="E77" s="84"/>
      <c r="F77" s="76" t="e">
        <f t="shared" si="4"/>
        <v>#DIV/0!</v>
      </c>
      <c r="G77" s="77" t="e">
        <f t="shared" si="9"/>
        <v>#DIV/0!</v>
      </c>
      <c r="H77" s="103" t="e">
        <f t="shared" si="6"/>
        <v>#DIV/0!</v>
      </c>
      <c r="I77" s="39">
        <v>1</v>
      </c>
      <c r="J77" s="104" t="e">
        <f t="shared" si="8"/>
        <v>#DIV/0!</v>
      </c>
      <c r="L77" s="1"/>
      <c r="M77" s="1"/>
      <c r="N77" s="107"/>
      <c r="O77" s="86"/>
    </row>
    <row r="78" spans="1:28" x14ac:dyDescent="0.25">
      <c r="A78" s="3"/>
      <c r="B78" s="4"/>
      <c r="C78" s="81"/>
      <c r="D78" s="84"/>
      <c r="E78" s="84"/>
      <c r="F78" s="76" t="e">
        <f t="shared" si="4"/>
        <v>#DIV/0!</v>
      </c>
      <c r="G78" s="77" t="e">
        <f t="shared" si="9"/>
        <v>#DIV/0!</v>
      </c>
      <c r="H78" s="103" t="e">
        <f t="shared" si="6"/>
        <v>#DIV/0!</v>
      </c>
      <c r="I78" s="39">
        <v>1</v>
      </c>
      <c r="J78" s="104" t="e">
        <f t="shared" si="8"/>
        <v>#DIV/0!</v>
      </c>
      <c r="L78" s="1"/>
      <c r="M78" s="1"/>
      <c r="N78" s="1"/>
      <c r="O78" s="86"/>
    </row>
    <row r="79" spans="1:28" x14ac:dyDescent="0.25">
      <c r="A79" s="3"/>
      <c r="B79" s="4"/>
      <c r="C79" s="81"/>
      <c r="D79" s="84"/>
      <c r="E79" s="84"/>
      <c r="F79" s="76" t="e">
        <f t="shared" si="4"/>
        <v>#DIV/0!</v>
      </c>
      <c r="G79" s="77" t="e">
        <f t="shared" si="9"/>
        <v>#DIV/0!</v>
      </c>
      <c r="H79" s="103" t="e">
        <f t="shared" si="6"/>
        <v>#DIV/0!</v>
      </c>
      <c r="I79" s="39">
        <v>1</v>
      </c>
      <c r="J79" s="104" t="e">
        <f t="shared" si="8"/>
        <v>#DIV/0!</v>
      </c>
      <c r="L79" s="108"/>
      <c r="M79" s="1"/>
      <c r="N79" s="1"/>
      <c r="O79" s="86"/>
    </row>
    <row r="80" spans="1:28" x14ac:dyDescent="0.25">
      <c r="A80" s="3"/>
      <c r="B80" s="4"/>
      <c r="C80" s="81"/>
      <c r="D80" s="84"/>
      <c r="E80" s="84"/>
      <c r="F80" s="76" t="e">
        <f t="shared" si="4"/>
        <v>#DIV/0!</v>
      </c>
      <c r="G80" s="77" t="e">
        <f t="shared" si="9"/>
        <v>#DIV/0!</v>
      </c>
      <c r="H80" s="103" t="e">
        <f t="shared" si="6"/>
        <v>#DIV/0!</v>
      </c>
      <c r="I80" s="39">
        <v>1</v>
      </c>
      <c r="J80" s="104" t="e">
        <f t="shared" si="8"/>
        <v>#DIV/0!</v>
      </c>
      <c r="L80" s="1"/>
      <c r="M80" s="1"/>
      <c r="N80" s="1"/>
      <c r="O80" s="86"/>
    </row>
    <row r="81" spans="1:15" x14ac:dyDescent="0.25">
      <c r="A81" s="3"/>
      <c r="B81" s="4"/>
      <c r="C81" s="81"/>
      <c r="D81" s="84"/>
      <c r="E81" s="84"/>
      <c r="F81" s="76" t="e">
        <f t="shared" si="4"/>
        <v>#DIV/0!</v>
      </c>
      <c r="G81" s="77" t="e">
        <f t="shared" si="9"/>
        <v>#DIV/0!</v>
      </c>
      <c r="H81" s="103" t="e">
        <f t="shared" si="6"/>
        <v>#DIV/0!</v>
      </c>
      <c r="I81" s="39">
        <v>1</v>
      </c>
      <c r="J81" s="104" t="e">
        <f t="shared" si="8"/>
        <v>#DIV/0!</v>
      </c>
      <c r="L81" s="1"/>
      <c r="M81" s="1"/>
      <c r="N81" s="1"/>
      <c r="O81" s="86"/>
    </row>
    <row r="82" spans="1:15" x14ac:dyDescent="0.25">
      <c r="A82" s="3"/>
      <c r="B82" s="4"/>
      <c r="C82" s="81"/>
      <c r="D82" s="84"/>
      <c r="E82" s="84"/>
      <c r="F82" s="76" t="e">
        <f t="shared" si="4"/>
        <v>#DIV/0!</v>
      </c>
      <c r="G82" s="77" t="e">
        <f>ABS((STDEV(D82:E82)/AVERAGE(D82:E82))*100)</f>
        <v>#DIV/0!</v>
      </c>
      <c r="H82" s="103" t="e">
        <f t="shared" si="6"/>
        <v>#DIV/0!</v>
      </c>
      <c r="I82" s="39">
        <v>1</v>
      </c>
      <c r="J82" s="104" t="e">
        <f t="shared" si="8"/>
        <v>#DIV/0!</v>
      </c>
      <c r="L82" s="1"/>
      <c r="M82" s="1"/>
      <c r="N82" s="1"/>
      <c r="O82" s="86"/>
    </row>
    <row r="83" spans="1:15" x14ac:dyDescent="0.25">
      <c r="A83" s="3"/>
      <c r="B83" s="4"/>
      <c r="C83" s="81"/>
      <c r="D83" s="84"/>
      <c r="E83" s="84"/>
      <c r="F83" s="76" t="e">
        <f t="shared" si="4"/>
        <v>#DIV/0!</v>
      </c>
      <c r="G83" s="77" t="e">
        <f t="shared" ref="G83:G87" si="10">ABS((STDEV(D83:E83)/AVERAGE(D83:E83))*100)</f>
        <v>#DIV/0!</v>
      </c>
      <c r="H83" s="103" t="e">
        <f t="shared" si="6"/>
        <v>#DIV/0!</v>
      </c>
      <c r="I83" s="39">
        <v>1</v>
      </c>
      <c r="J83" s="104" t="e">
        <f t="shared" si="8"/>
        <v>#DIV/0!</v>
      </c>
      <c r="L83" s="1"/>
      <c r="M83" s="1"/>
      <c r="N83" s="1"/>
      <c r="O83" s="86"/>
    </row>
    <row r="84" spans="1:15" x14ac:dyDescent="0.25">
      <c r="A84" s="3"/>
      <c r="B84" s="4"/>
      <c r="C84" s="81"/>
      <c r="D84" s="84"/>
      <c r="E84" s="84"/>
      <c r="F84" s="76" t="e">
        <f t="shared" si="4"/>
        <v>#DIV/0!</v>
      </c>
      <c r="G84" s="77" t="e">
        <f t="shared" si="10"/>
        <v>#DIV/0!</v>
      </c>
      <c r="H84" s="103" t="e">
        <f t="shared" si="6"/>
        <v>#DIV/0!</v>
      </c>
      <c r="I84" s="39">
        <v>1</v>
      </c>
      <c r="J84" s="104" t="e">
        <f t="shared" si="8"/>
        <v>#DIV/0!</v>
      </c>
      <c r="L84" s="1"/>
      <c r="M84" s="1"/>
      <c r="N84" s="1"/>
      <c r="O84" s="86"/>
    </row>
    <row r="85" spans="1:15" x14ac:dyDescent="0.25">
      <c r="A85" s="3"/>
      <c r="B85" s="4"/>
      <c r="C85" s="81"/>
      <c r="D85" s="84"/>
      <c r="E85" s="84"/>
      <c r="F85" s="76" t="e">
        <f t="shared" si="4"/>
        <v>#DIV/0!</v>
      </c>
      <c r="G85" s="77" t="e">
        <f t="shared" si="10"/>
        <v>#DIV/0!</v>
      </c>
      <c r="H85" s="103" t="e">
        <f t="shared" si="6"/>
        <v>#DIV/0!</v>
      </c>
      <c r="I85" s="39">
        <v>1</v>
      </c>
      <c r="J85" s="104" t="e">
        <f t="shared" si="8"/>
        <v>#DIV/0!</v>
      </c>
      <c r="O85" s="86"/>
    </row>
    <row r="86" spans="1:15" x14ac:dyDescent="0.25">
      <c r="A86" s="3"/>
      <c r="B86" s="4"/>
      <c r="C86" s="81"/>
      <c r="D86" s="84"/>
      <c r="E86" s="84"/>
      <c r="F86" s="76" t="e">
        <f t="shared" si="4"/>
        <v>#DIV/0!</v>
      </c>
      <c r="G86" s="77" t="e">
        <f t="shared" si="10"/>
        <v>#DIV/0!</v>
      </c>
      <c r="H86" s="103" t="e">
        <f t="shared" si="6"/>
        <v>#DIV/0!</v>
      </c>
      <c r="I86" s="39">
        <v>1</v>
      </c>
      <c r="J86" s="104" t="e">
        <f t="shared" si="8"/>
        <v>#DIV/0!</v>
      </c>
      <c r="O86" s="5"/>
    </row>
    <row r="87" spans="1:15" x14ac:dyDescent="0.25">
      <c r="A87" s="3"/>
      <c r="B87" s="4"/>
      <c r="C87" s="81"/>
      <c r="D87" s="84"/>
      <c r="E87" s="84"/>
      <c r="F87" s="76" t="e">
        <f t="shared" si="4"/>
        <v>#DIV/0!</v>
      </c>
      <c r="G87" s="77" t="e">
        <f t="shared" si="10"/>
        <v>#DIV/0!</v>
      </c>
      <c r="H87" s="103" t="e">
        <f t="shared" si="6"/>
        <v>#DIV/0!</v>
      </c>
      <c r="I87" s="39">
        <v>1</v>
      </c>
      <c r="J87" s="104" t="e">
        <f t="shared" si="8"/>
        <v>#DIV/0!</v>
      </c>
      <c r="O87" s="5"/>
    </row>
    <row r="88" spans="1:15" ht="15.75" thickBot="1" x14ac:dyDescent="0.3">
      <c r="A88" s="3"/>
      <c r="B88" s="4"/>
      <c r="C88" s="88"/>
      <c r="D88" s="109"/>
      <c r="E88" s="109"/>
      <c r="F88" s="90" t="e">
        <f t="shared" si="0"/>
        <v>#DIV/0!</v>
      </c>
      <c r="G88" s="91" t="e">
        <f>ABS((STDEV(D88:E88)/AVERAGE(D88:E88))*100)</f>
        <v>#DIV/0!</v>
      </c>
      <c r="H88" s="110" t="e">
        <f t="shared" si="2"/>
        <v>#DIV/0!</v>
      </c>
      <c r="I88" s="48">
        <v>1</v>
      </c>
      <c r="J88" s="111" t="e">
        <f t="shared" si="3"/>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B348" s="3"/>
      <c r="C348" s="3"/>
      <c r="D348" s="3"/>
      <c r="E348" s="3"/>
      <c r="F348" s="3"/>
      <c r="G348" s="3"/>
      <c r="H348" s="3"/>
      <c r="I348" s="3"/>
      <c r="J348" s="3"/>
      <c r="K348" s="3"/>
      <c r="L348" s="3"/>
      <c r="M348" s="3"/>
      <c r="N348" s="3"/>
      <c r="O348" s="3"/>
    </row>
    <row r="349" spans="1:15" x14ac:dyDescent="0.25">
      <c r="B349" s="3"/>
      <c r="C349" s="3"/>
      <c r="D349" s="3"/>
      <c r="E349" s="3"/>
      <c r="F349" s="3"/>
      <c r="G349" s="3"/>
      <c r="H349" s="3"/>
      <c r="I349" s="3"/>
      <c r="J349" s="3"/>
      <c r="K349" s="3"/>
      <c r="L349" s="3"/>
      <c r="M349" s="3"/>
      <c r="N349" s="3"/>
      <c r="O349" s="3"/>
    </row>
    <row r="350" spans="1:15" x14ac:dyDescent="0.25">
      <c r="B350" s="3"/>
      <c r="C350" s="3"/>
      <c r="D350" s="3"/>
      <c r="E350" s="3"/>
      <c r="F350" s="3"/>
      <c r="G350" s="3"/>
      <c r="H350" s="3"/>
      <c r="I350" s="3"/>
      <c r="J350" s="3"/>
      <c r="K350" s="3"/>
      <c r="L350" s="3"/>
      <c r="M350" s="3"/>
      <c r="N350" s="3"/>
      <c r="O350" s="3"/>
    </row>
    <row r="351" spans="1:15" x14ac:dyDescent="0.25">
      <c r="B351" s="3"/>
      <c r="C351" s="3"/>
      <c r="D351" s="3"/>
      <c r="E351" s="3"/>
      <c r="F351" s="3"/>
      <c r="G351" s="3"/>
      <c r="H351" s="3"/>
      <c r="I351" s="3"/>
      <c r="J351" s="3"/>
      <c r="K351" s="3"/>
      <c r="L351" s="3"/>
      <c r="M351" s="3"/>
      <c r="N351" s="3"/>
      <c r="O351" s="3"/>
    </row>
    <row r="352" spans="1:15" x14ac:dyDescent="0.25">
      <c r="B352" s="3"/>
      <c r="C352" s="3"/>
      <c r="D352" s="3"/>
      <c r="E352" s="3"/>
      <c r="F352" s="3"/>
      <c r="G352" s="3"/>
      <c r="H352" s="3"/>
      <c r="I352" s="3"/>
      <c r="J352" s="3"/>
      <c r="K352" s="3"/>
      <c r="L352" s="3"/>
      <c r="M352" s="3"/>
      <c r="N352" s="3"/>
      <c r="O352" s="3"/>
    </row>
    <row r="353" spans="2:15" x14ac:dyDescent="0.25">
      <c r="B353" s="3"/>
      <c r="C353" s="3"/>
      <c r="D353" s="3"/>
      <c r="E353" s="3"/>
      <c r="F353" s="3"/>
      <c r="G353" s="3"/>
      <c r="H353" s="3"/>
      <c r="I353" s="3"/>
      <c r="J353" s="3"/>
      <c r="K353" s="3"/>
      <c r="L353" s="3"/>
      <c r="M353" s="3"/>
      <c r="N353" s="3"/>
      <c r="O353" s="3"/>
    </row>
    <row r="354" spans="2:15" x14ac:dyDescent="0.25">
      <c r="B354" s="3"/>
      <c r="C354" s="3"/>
      <c r="D354" s="3"/>
      <c r="E354" s="3"/>
      <c r="F354" s="3"/>
      <c r="G354" s="3"/>
      <c r="H354" s="3"/>
      <c r="I354" s="3"/>
      <c r="J354" s="3"/>
      <c r="K354" s="3"/>
      <c r="L354" s="3"/>
      <c r="M354" s="3"/>
      <c r="N354" s="3"/>
      <c r="O354" s="3"/>
    </row>
    <row r="355" spans="2:15" x14ac:dyDescent="0.25">
      <c r="B355" s="3"/>
      <c r="C355" s="3"/>
      <c r="D355" s="3"/>
      <c r="E355" s="3"/>
      <c r="F355" s="3"/>
      <c r="G355" s="3"/>
      <c r="H355" s="3"/>
      <c r="I355" s="3"/>
      <c r="J355" s="3"/>
      <c r="K355" s="3"/>
      <c r="L355" s="3"/>
      <c r="M355" s="3"/>
      <c r="N355" s="3"/>
      <c r="O355" s="3"/>
    </row>
    <row r="356" spans="2:15" x14ac:dyDescent="0.25">
      <c r="B356" s="3"/>
      <c r="C356" s="3"/>
      <c r="D356" s="3"/>
      <c r="E356" s="3"/>
      <c r="F356" s="3"/>
      <c r="G356" s="3"/>
      <c r="H356" s="3"/>
      <c r="I356" s="3"/>
      <c r="J356" s="3"/>
      <c r="K356" s="3"/>
      <c r="L356" s="3"/>
      <c r="M356" s="3"/>
      <c r="N356" s="3"/>
      <c r="O356" s="3"/>
    </row>
    <row r="357" spans="2:15" x14ac:dyDescent="0.25">
      <c r="B357" s="3"/>
      <c r="C357" s="3"/>
      <c r="D357" s="3"/>
      <c r="E357" s="3"/>
      <c r="F357" s="3"/>
      <c r="G357" s="3"/>
      <c r="H357" s="3"/>
      <c r="I357" s="3"/>
      <c r="J357" s="3"/>
      <c r="K357" s="3"/>
      <c r="L357" s="3"/>
      <c r="M357" s="3"/>
      <c r="N357" s="3"/>
      <c r="O357" s="3"/>
    </row>
    <row r="358" spans="2:15" x14ac:dyDescent="0.25">
      <c r="B358" s="3"/>
      <c r="C358" s="3"/>
      <c r="D358" s="3"/>
      <c r="E358" s="3"/>
      <c r="F358" s="3"/>
      <c r="G358" s="3"/>
      <c r="H358" s="3"/>
      <c r="I358" s="3"/>
      <c r="J358" s="3"/>
      <c r="K358" s="3"/>
      <c r="L358" s="3"/>
      <c r="M358" s="3"/>
      <c r="N358" s="3"/>
      <c r="O358" s="3"/>
    </row>
    <row r="359" spans="2:15" x14ac:dyDescent="0.25">
      <c r="B359" s="3"/>
      <c r="C359" s="3"/>
      <c r="D359" s="3"/>
      <c r="E359" s="3"/>
      <c r="F359" s="3"/>
      <c r="G359" s="3"/>
      <c r="H359" s="3"/>
      <c r="I359" s="3"/>
      <c r="J359" s="3"/>
      <c r="K359" s="3"/>
      <c r="L359" s="3"/>
      <c r="M359" s="3"/>
      <c r="N359" s="3"/>
      <c r="O359" s="3"/>
    </row>
    <row r="360" spans="2:15" x14ac:dyDescent="0.25">
      <c r="B360" s="3"/>
      <c r="C360" s="3"/>
      <c r="D360" s="3"/>
      <c r="E360" s="3"/>
      <c r="F360" s="3"/>
      <c r="G360" s="3"/>
      <c r="H360" s="3"/>
      <c r="I360" s="3"/>
      <c r="J360" s="3"/>
      <c r="K360" s="3"/>
      <c r="L360" s="3"/>
      <c r="M360" s="3"/>
      <c r="N360" s="3"/>
      <c r="O360" s="3"/>
    </row>
    <row r="361" spans="2:15" x14ac:dyDescent="0.25">
      <c r="B361" s="3"/>
      <c r="C361" s="3"/>
      <c r="D361" s="3"/>
      <c r="E361" s="3"/>
      <c r="F361" s="3"/>
      <c r="G361" s="3"/>
      <c r="H361" s="3"/>
      <c r="I361" s="3"/>
      <c r="J361" s="3"/>
      <c r="K361" s="3"/>
      <c r="L361" s="3"/>
      <c r="M361" s="3"/>
      <c r="N361" s="3"/>
      <c r="O361" s="3"/>
    </row>
    <row r="362" spans="2:15" x14ac:dyDescent="0.25">
      <c r="B362" s="3"/>
      <c r="C362" s="3"/>
      <c r="D362" s="3"/>
      <c r="E362" s="3"/>
      <c r="F362" s="3"/>
      <c r="G362" s="3"/>
      <c r="H362" s="3"/>
      <c r="I362" s="3"/>
      <c r="J362" s="3"/>
      <c r="K362" s="3"/>
      <c r="L362" s="3"/>
      <c r="M362" s="3"/>
      <c r="N362" s="3"/>
      <c r="O362" s="3"/>
    </row>
    <row r="363" spans="2:15" x14ac:dyDescent="0.25">
      <c r="B363" s="3"/>
      <c r="C363" s="3"/>
      <c r="D363" s="3"/>
      <c r="E363" s="3"/>
      <c r="F363" s="3"/>
      <c r="G363" s="3"/>
      <c r="H363" s="3"/>
      <c r="I363" s="3"/>
      <c r="J363" s="3"/>
      <c r="K363" s="3"/>
      <c r="L363" s="3"/>
      <c r="M363" s="3"/>
      <c r="N363" s="3"/>
      <c r="O363" s="3"/>
    </row>
    <row r="364" spans="2:15" x14ac:dyDescent="0.25">
      <c r="B364" s="3"/>
      <c r="C364" s="3"/>
      <c r="D364" s="3"/>
      <c r="E364" s="3"/>
      <c r="F364" s="3"/>
      <c r="G364" s="3"/>
      <c r="H364" s="3"/>
      <c r="I364" s="3"/>
      <c r="J364" s="3"/>
      <c r="K364" s="3"/>
      <c r="L364" s="3"/>
      <c r="M364" s="3"/>
      <c r="N364" s="3"/>
      <c r="O364" s="3"/>
    </row>
    <row r="365" spans="2:15" x14ac:dyDescent="0.25">
      <c r="B365" s="3"/>
      <c r="C365" s="3"/>
      <c r="D365" s="3"/>
      <c r="E365" s="3"/>
      <c r="F365" s="3"/>
      <c r="G365" s="3"/>
      <c r="H365" s="3"/>
      <c r="I365" s="3"/>
      <c r="J365" s="3"/>
      <c r="K365" s="3"/>
      <c r="L365" s="3"/>
      <c r="M365" s="3"/>
      <c r="N365" s="3"/>
      <c r="O365" s="3"/>
    </row>
    <row r="366" spans="2:15" x14ac:dyDescent="0.25">
      <c r="B366" s="3"/>
      <c r="C366" s="3"/>
      <c r="D366" s="3"/>
      <c r="E366" s="3"/>
      <c r="F366" s="3"/>
      <c r="G366" s="3"/>
      <c r="H366" s="3"/>
      <c r="I366" s="3"/>
      <c r="J366" s="3"/>
      <c r="K366" s="3"/>
      <c r="L366" s="3"/>
      <c r="M366" s="3"/>
      <c r="N366" s="3"/>
      <c r="O366" s="3"/>
    </row>
  </sheetData>
  <sheetProtection algorithmName="SHA-512" hashValue="UYJviMXW6QMM0B1ZSlQtJJw/FFSEekYwb4NhKm+jJy2DtSZzJ+1qs4ujRg5SfhinSe8Q9FZv4sJpdz/Hft3FYw==" saltValue="X69Qve5Kje8rVWTMn5BLGw==" spinCount="100000" sheet="1" objects="1" scenarios="1"/>
  <mergeCells count="22">
    <mergeCell ref="C7:M7"/>
    <mergeCell ref="A1:P1"/>
    <mergeCell ref="B2:O2"/>
    <mergeCell ref="C4:I4"/>
    <mergeCell ref="C5:O5"/>
    <mergeCell ref="C6:O6"/>
    <mergeCell ref="C8:O8"/>
    <mergeCell ref="C13:E13"/>
    <mergeCell ref="G13:J13"/>
    <mergeCell ref="D14:E14"/>
    <mergeCell ref="G14:H14"/>
    <mergeCell ref="I14:J14"/>
    <mergeCell ref="C44:G44"/>
    <mergeCell ref="H44:J44"/>
    <mergeCell ref="L45:N45"/>
    <mergeCell ref="L46:L48"/>
    <mergeCell ref="D15:E15"/>
    <mergeCell ref="C16:C20"/>
    <mergeCell ref="D16:E20"/>
    <mergeCell ref="C22:J22"/>
    <mergeCell ref="L23:N23"/>
    <mergeCell ref="H33:I33"/>
  </mergeCells>
  <conditionalFormatting sqref="F46:F88">
    <cfRule type="cellIs" dxfId="251" priority="1" stopIfTrue="1" operator="lessThan">
      <formula>$G$25</formula>
    </cfRule>
    <cfRule type="cellIs" dxfId="250" priority="2" stopIfTrue="1" operator="between">
      <formula>$G$25</formula>
      <formula>$G$28</formula>
    </cfRule>
    <cfRule type="cellIs" dxfId="249" priority="3" stopIfTrue="1" operator="greaterThan">
      <formula>$G$28</formula>
    </cfRule>
  </conditionalFormatting>
  <conditionalFormatting sqref="H24:H28 G46:G88">
    <cfRule type="cellIs" dxfId="248" priority="9" stopIfTrue="1" operator="equal">
      <formula>20</formula>
    </cfRule>
    <cfRule type="cellIs" dxfId="247" priority="10" stopIfTrue="1" operator="lessThan">
      <formula>20</formula>
    </cfRule>
    <cfRule type="cellIs" dxfId="246" priority="11" stopIfTrue="1" operator="greaterThan">
      <formula>20</formula>
    </cfRule>
  </conditionalFormatting>
  <conditionalFormatting sqref="J25:J28">
    <cfRule type="cellIs" dxfId="245" priority="4" stopIfTrue="1" operator="equal">
      <formula>35</formula>
    </cfRule>
    <cfRule type="cellIs" dxfId="244" priority="5" stopIfTrue="1" operator="lessThan">
      <formula>35</formula>
    </cfRule>
    <cfRule type="cellIs" dxfId="243" priority="6" stopIfTrue="1" operator="greaterThan">
      <formula>35</formula>
    </cfRule>
  </conditionalFormatting>
  <conditionalFormatting sqref="J46:J88">
    <cfRule type="cellIs" dxfId="242" priority="12" stopIfTrue="1" operator="between">
      <formula>#REF!</formula>
      <formula>#REF!</formula>
    </cfRule>
    <cfRule type="cellIs" dxfId="241" priority="13" stopIfTrue="1" operator="lessThan">
      <formula>#REF!</formula>
    </cfRule>
    <cfRule type="cellIs" dxfId="240" priority="14" stopIfTrue="1" operator="greaterThan">
      <formula>#REF!</formula>
    </cfRule>
  </conditionalFormatting>
  <conditionalFormatting sqref="N24:N28">
    <cfRule type="cellIs" dxfId="239" priority="7" stopIfTrue="1" operator="equal">
      <formula>"Incorrect"</formula>
    </cfRule>
    <cfRule type="cellIs" dxfId="238"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E87BD-7CA3-4D32-A02C-2A17A2F499C0}">
  <dimension ref="A1:CV366"/>
  <sheetViews>
    <sheetView zoomScaleNormal="100" workbookViewId="0">
      <selection activeCell="Q30" sqref="Q30"/>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2"/>
      <c r="B1" s="162"/>
      <c r="C1" s="162"/>
      <c r="D1" s="162"/>
      <c r="E1" s="162"/>
      <c r="F1" s="162"/>
      <c r="G1" s="162"/>
      <c r="H1" s="162"/>
      <c r="I1" s="162"/>
      <c r="J1" s="162"/>
      <c r="K1" s="162"/>
      <c r="L1" s="162"/>
      <c r="M1" s="162"/>
      <c r="N1" s="162"/>
      <c r="O1" s="162"/>
      <c r="P1" s="162"/>
    </row>
    <row r="2" spans="1:100" ht="21.75" thickBot="1" x14ac:dyDescent="0.4">
      <c r="A2" s="3"/>
      <c r="B2" s="129" t="s">
        <v>64</v>
      </c>
      <c r="C2" s="130"/>
      <c r="D2" s="130"/>
      <c r="E2" s="130"/>
      <c r="F2" s="130"/>
      <c r="G2" s="130"/>
      <c r="H2" s="130"/>
      <c r="I2" s="130"/>
      <c r="J2" s="130"/>
      <c r="K2" s="130"/>
      <c r="L2" s="130"/>
      <c r="M2" s="130"/>
      <c r="N2" s="130"/>
      <c r="O2" s="130"/>
    </row>
    <row r="3" spans="1:100" x14ac:dyDescent="0.25">
      <c r="A3" s="3"/>
      <c r="B3" s="4"/>
      <c r="C3" s="2" t="s">
        <v>1</v>
      </c>
      <c r="O3" s="5"/>
    </row>
    <row r="4" spans="1:100" ht="18" x14ac:dyDescent="0.35">
      <c r="A4" s="3"/>
      <c r="B4" s="4"/>
      <c r="C4" s="157" t="s">
        <v>52</v>
      </c>
      <c r="D4" s="157"/>
      <c r="E4" s="157"/>
      <c r="F4" s="157"/>
      <c r="G4" s="157"/>
      <c r="H4" s="157"/>
      <c r="I4" s="157"/>
      <c r="O4" s="5"/>
    </row>
    <row r="5" spans="1:100" ht="31.5" customHeight="1" x14ac:dyDescent="0.25">
      <c r="A5" s="3"/>
      <c r="B5" s="4"/>
      <c r="C5" s="155" t="s">
        <v>3</v>
      </c>
      <c r="D5" s="155"/>
      <c r="E5" s="155"/>
      <c r="F5" s="155"/>
      <c r="G5" s="155"/>
      <c r="H5" s="155"/>
      <c r="I5" s="155"/>
      <c r="J5" s="155"/>
      <c r="K5" s="155"/>
      <c r="L5" s="155"/>
      <c r="M5" s="155"/>
      <c r="N5" s="155"/>
      <c r="O5" s="156"/>
    </row>
    <row r="6" spans="1:100" ht="46.5" customHeight="1" x14ac:dyDescent="0.25">
      <c r="A6" s="3"/>
      <c r="B6" s="4"/>
      <c r="C6" s="155" t="s">
        <v>111</v>
      </c>
      <c r="D6" s="155"/>
      <c r="E6" s="155"/>
      <c r="F6" s="155"/>
      <c r="G6" s="155"/>
      <c r="H6" s="155"/>
      <c r="I6" s="155"/>
      <c r="J6" s="155"/>
      <c r="K6" s="155"/>
      <c r="L6" s="155"/>
      <c r="M6" s="155"/>
      <c r="N6" s="155"/>
      <c r="O6" s="156"/>
    </row>
    <row r="7" spans="1:100" x14ac:dyDescent="0.25">
      <c r="A7" s="3"/>
      <c r="B7" s="4"/>
      <c r="C7" s="157" t="s">
        <v>53</v>
      </c>
      <c r="D7" s="157"/>
      <c r="E7" s="157"/>
      <c r="F7" s="157"/>
      <c r="G7" s="157"/>
      <c r="H7" s="157"/>
      <c r="I7" s="157"/>
      <c r="J7" s="157"/>
      <c r="K7" s="157"/>
      <c r="L7" s="157"/>
      <c r="M7" s="157"/>
      <c r="O7" s="5"/>
    </row>
    <row r="8" spans="1:100" x14ac:dyDescent="0.25">
      <c r="A8" s="3"/>
      <c r="B8" s="4"/>
      <c r="C8" s="157" t="s">
        <v>4</v>
      </c>
      <c r="D8" s="157"/>
      <c r="E8" s="157"/>
      <c r="F8" s="157"/>
      <c r="G8" s="157"/>
      <c r="H8" s="157"/>
      <c r="I8" s="157"/>
      <c r="J8" s="157"/>
      <c r="K8" s="157"/>
      <c r="L8" s="157"/>
      <c r="M8" s="157"/>
      <c r="N8" s="157"/>
      <c r="O8" s="161"/>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112" t="s">
        <v>94</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58" t="s">
        <v>5</v>
      </c>
      <c r="D13" s="159"/>
      <c r="E13" s="160"/>
      <c r="G13" s="129" t="s">
        <v>6</v>
      </c>
      <c r="H13" s="130"/>
      <c r="I13" s="130"/>
      <c r="J13" s="131"/>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40"/>
      <c r="E14" s="141"/>
      <c r="G14" s="142" t="s">
        <v>8</v>
      </c>
      <c r="H14" s="134"/>
      <c r="I14" s="143"/>
      <c r="J14" s="144"/>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5"/>
      <c r="E15" s="146"/>
      <c r="G15" s="14" t="s">
        <v>10</v>
      </c>
      <c r="H15" s="15" t="s">
        <v>65</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7" t="s">
        <v>14</v>
      </c>
      <c r="D16" s="163"/>
      <c r="E16" s="164"/>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7"/>
      <c r="D17" s="165"/>
      <c r="E17" s="166"/>
      <c r="G17" s="18" t="s">
        <v>16</v>
      </c>
      <c r="H17" s="22">
        <v>2</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7"/>
      <c r="D18" s="165"/>
      <c r="E18" s="166"/>
      <c r="G18" s="18" t="s">
        <v>17</v>
      </c>
      <c r="H18" s="22">
        <v>10</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7"/>
      <c r="D19" s="165"/>
      <c r="E19" s="166"/>
      <c r="G19" s="18" t="s">
        <v>18</v>
      </c>
      <c r="H19" s="22">
        <v>25</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8"/>
      <c r="D20" s="167"/>
      <c r="E20" s="168"/>
      <c r="G20" s="24" t="s">
        <v>19</v>
      </c>
      <c r="H20" s="25">
        <v>50</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9" t="s">
        <v>20</v>
      </c>
      <c r="D22" s="130"/>
      <c r="E22" s="130"/>
      <c r="F22" s="130"/>
      <c r="G22" s="130"/>
      <c r="H22" s="130"/>
      <c r="I22" s="130"/>
      <c r="J22" s="131"/>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65</v>
      </c>
      <c r="E23" s="17" t="s">
        <v>21</v>
      </c>
      <c r="F23" s="17" t="s">
        <v>22</v>
      </c>
      <c r="G23" s="27" t="s">
        <v>23</v>
      </c>
      <c r="H23" s="17" t="s">
        <v>24</v>
      </c>
      <c r="I23" s="17" t="s">
        <v>13</v>
      </c>
      <c r="J23" s="15" t="s">
        <v>25</v>
      </c>
      <c r="L23" s="132" t="s">
        <v>26</v>
      </c>
      <c r="M23" s="133"/>
      <c r="N23" s="134"/>
      <c r="O23" s="5"/>
    </row>
    <row r="24" spans="1:100" x14ac:dyDescent="0.25">
      <c r="A24" s="3"/>
      <c r="B24" s="4"/>
      <c r="C24" s="28" t="s">
        <v>15</v>
      </c>
      <c r="D24" s="96">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42">
        <v>2</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42">
        <v>10</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42">
        <v>25</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51">
        <v>50</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35" t="s">
        <v>32</v>
      </c>
      <c r="I33" s="136"/>
      <c r="J33" s="1"/>
      <c r="K33" s="56"/>
      <c r="N33" s="10"/>
      <c r="O33" s="59"/>
      <c r="P33" s="60"/>
      <c r="Q33" s="61"/>
      <c r="R33" s="37"/>
      <c r="S33" s="37"/>
      <c r="T33" s="37"/>
      <c r="U33" s="37"/>
      <c r="V33" s="37"/>
      <c r="W33" s="37"/>
      <c r="X33" s="37"/>
    </row>
    <row r="34" spans="1:28" x14ac:dyDescent="0.25">
      <c r="A34" s="3"/>
      <c r="B34" s="4"/>
      <c r="H34" s="44" t="s">
        <v>33</v>
      </c>
      <c r="I34" s="99" t="e">
        <f>INDEX(LINEST($G$25:$G$28,($D$25:$D$28)^{0,1,2},,TRUE),1,1)</f>
        <v>#VALUE!</v>
      </c>
      <c r="J34" s="1"/>
      <c r="L34" s="100"/>
      <c r="O34" s="5"/>
      <c r="S34" s="37"/>
      <c r="T34" s="37"/>
    </row>
    <row r="35" spans="1:28" x14ac:dyDescent="0.25">
      <c r="A35" s="3"/>
      <c r="B35" s="4"/>
      <c r="H35" s="44" t="s">
        <v>34</v>
      </c>
      <c r="I35" s="101" t="e">
        <f>INDEX(LINEST($G$25:$G$28,($D$25:$D$28)^{0,1,2},,TRUE),1,2)</f>
        <v>#VALUE!</v>
      </c>
      <c r="L35" s="100"/>
      <c r="O35" s="5"/>
    </row>
    <row r="36" spans="1:28" ht="15.75" thickBot="1" x14ac:dyDescent="0.3">
      <c r="A36" s="3"/>
      <c r="B36" s="4"/>
      <c r="D36" s="56"/>
      <c r="E36" s="64"/>
      <c r="F36" s="1"/>
      <c r="H36" s="53" t="s">
        <v>35</v>
      </c>
      <c r="I36" s="102" t="e">
        <f>INDEX(LINEST($G$25:$G$28,($D$25:$D$28)^{0,1,2},,TRUE),1,4)</f>
        <v>#VALUE!</v>
      </c>
      <c r="J36" s="56"/>
      <c r="L36" s="100"/>
      <c r="O36" s="5"/>
    </row>
    <row r="37" spans="1:28" ht="18" thickBot="1" x14ac:dyDescent="0.3">
      <c r="A37" s="3"/>
      <c r="B37" s="4"/>
      <c r="D37" s="56"/>
      <c r="E37" s="64"/>
      <c r="F37" s="1"/>
      <c r="H37" s="53" t="s">
        <v>57</v>
      </c>
      <c r="I37" s="102" t="e">
        <f>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9" t="s">
        <v>37</v>
      </c>
      <c r="D44" s="130"/>
      <c r="E44" s="130"/>
      <c r="F44" s="130"/>
      <c r="G44" s="131"/>
      <c r="H44" s="129" t="s">
        <v>38</v>
      </c>
      <c r="I44" s="130"/>
      <c r="J44" s="131"/>
      <c r="K44" s="56"/>
      <c r="O44" s="5"/>
    </row>
    <row r="45" spans="1:28" ht="45.75" thickBot="1" x14ac:dyDescent="0.3">
      <c r="A45" s="3"/>
      <c r="B45" s="4"/>
      <c r="C45" s="68" t="s">
        <v>39</v>
      </c>
      <c r="D45" s="69" t="s">
        <v>21</v>
      </c>
      <c r="E45" s="69" t="s">
        <v>22</v>
      </c>
      <c r="F45" s="69" t="s">
        <v>12</v>
      </c>
      <c r="G45" s="70" t="s">
        <v>24</v>
      </c>
      <c r="H45" s="71" t="s">
        <v>40</v>
      </c>
      <c r="I45" s="72" t="s">
        <v>41</v>
      </c>
      <c r="J45" s="73" t="s">
        <v>42</v>
      </c>
      <c r="L45" s="137" t="s">
        <v>43</v>
      </c>
      <c r="M45" s="138"/>
      <c r="N45" s="139"/>
      <c r="O45" s="5"/>
    </row>
    <row r="46" spans="1:28" x14ac:dyDescent="0.25">
      <c r="A46" s="3"/>
      <c r="B46" s="4"/>
      <c r="C46" s="74"/>
      <c r="D46" s="84"/>
      <c r="E46" s="84"/>
      <c r="F46" s="76" t="e">
        <f t="shared" ref="F46:F88" si="0">AVERAGE(D46:E46)-(AVERAGE(E$24:F$24))</f>
        <v>#DIV/0!</v>
      </c>
      <c r="G46" s="77" t="e">
        <f>ABS((STDEV(D46:E46)/AVERAGE(D46:E46))*100)</f>
        <v>#DIV/0!</v>
      </c>
      <c r="H46" s="103" t="e">
        <f>IF(F46&lt;$G$25, "&lt; LoQ",IF(F46&gt;$G$28,"&gt; ULoQ",((-$I$35+SQRT(POWER($I$35,2)-4*$I$34*($I$36-F46)))/(2*$I$34))))</f>
        <v>#DIV/0!</v>
      </c>
      <c r="I46" s="78">
        <v>1</v>
      </c>
      <c r="J46" s="104" t="e">
        <f>IF(F46&lt;$G$25, "&lt; LoQ",IF(F46&gt;$G$28,"&gt; ULoQ",H46*I46))</f>
        <v>#DIV/0!</v>
      </c>
      <c r="L46" s="126" t="s">
        <v>60</v>
      </c>
      <c r="M46" s="79" t="s">
        <v>45</v>
      </c>
      <c r="N46" s="80" t="s">
        <v>46</v>
      </c>
      <c r="O46" s="5"/>
    </row>
    <row r="47" spans="1:28" x14ac:dyDescent="0.25">
      <c r="A47" s="3"/>
      <c r="B47" s="4"/>
      <c r="C47" s="81"/>
      <c r="D47" s="84"/>
      <c r="E47" s="84"/>
      <c r="F47" s="76" t="e">
        <f t="shared" si="0"/>
        <v>#DIV/0!</v>
      </c>
      <c r="G47" s="77" t="e">
        <f t="shared" ref="G47:G68" si="1">ABS((STDEV(D47:E47)/AVERAGE(D47:E47))*100)</f>
        <v>#DIV/0!</v>
      </c>
      <c r="H47" s="103" t="e">
        <f t="shared" ref="H47:H88" si="2">IF(F47&lt;$G$25, "&lt; LoQ",IF(F47&gt;$G$28,"&gt; ULoQ",((-$I$35+SQRT(POWER($I$35,2)-4*$I$34*($I$36-F47)))/(2*$I$34))))</f>
        <v>#DIV/0!</v>
      </c>
      <c r="I47" s="39">
        <v>1</v>
      </c>
      <c r="J47" s="104" t="e">
        <f t="shared" ref="J47:J68" si="3">IF(F47&lt;$G$25, "&lt; LoQ",IF(F47&gt;$G$28,"&gt; ULoQ",H47*I47))</f>
        <v>#DIV/0!</v>
      </c>
      <c r="L47" s="127"/>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28"/>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 t="shared" si="3"/>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 t="shared" si="2"/>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 t="shared" si="3"/>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 t="shared" si="1"/>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1"/>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1"/>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1"/>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 t="shared" si="3"/>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1"/>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1"/>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si="0"/>
        <v>#DIV/0!</v>
      </c>
      <c r="G68" s="77" t="e">
        <f t="shared" si="1"/>
        <v>#DIV/0!</v>
      </c>
      <c r="H68" s="103" t="e">
        <f t="shared" si="2"/>
        <v>#DIV/0!</v>
      </c>
      <c r="I68" s="39">
        <v>1</v>
      </c>
      <c r="J68" s="104" t="e">
        <f t="shared" si="3"/>
        <v>#DIV/0!</v>
      </c>
      <c r="O68" s="5"/>
      <c r="Q68" s="87"/>
      <c r="R68" s="37"/>
      <c r="S68" s="37"/>
      <c r="T68" s="37"/>
      <c r="U68" s="37"/>
      <c r="V68" s="37"/>
      <c r="W68" s="37"/>
      <c r="X68" s="37"/>
      <c r="Y68" s="37"/>
      <c r="Z68" s="37"/>
      <c r="AA68" s="37"/>
    </row>
    <row r="69" spans="1:28" x14ac:dyDescent="0.25">
      <c r="A69" s="3"/>
      <c r="B69" s="4"/>
      <c r="C69" s="81"/>
      <c r="D69" s="84"/>
      <c r="E69" s="84"/>
      <c r="F69" s="76" t="e">
        <f t="shared" ref="F69:F87" si="4">AVERAGE(D69:E69)-(AVERAGE(E$24:F$24))</f>
        <v>#DIV/0!</v>
      </c>
      <c r="G69" s="77" t="e">
        <f t="shared" ref="G69:G87" si="5">ABS((STDEV(D69:E69)/AVERAGE(D69:E69))*100)</f>
        <v>#DIV/0!</v>
      </c>
      <c r="H69" s="103" t="e">
        <f t="shared" ref="H69:H87" si="6">IF(F69&lt;$G$25, "&lt; LoQ",IF(F69&gt;$G$28,"&gt; ULoQ",((-$I$35+SQRT(POWER($I$35,2)-4*$I$34*($I$36-F69)))/(2*$I$34))))</f>
        <v>#DIV/0!</v>
      </c>
      <c r="I69" s="39">
        <v>1</v>
      </c>
      <c r="J69" s="104" t="e">
        <f t="shared" ref="J69:J87" si="7">IF(F69&lt;$G$25, "&lt; LoQ",IF(F69&gt;$G$28,"&gt; ULoQ",H69*I69))</f>
        <v>#DIV/0!</v>
      </c>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 t="shared" si="7"/>
        <v>#DIV/0!</v>
      </c>
      <c r="L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si="7"/>
        <v>#DIV/0!</v>
      </c>
      <c r="L72" s="1"/>
      <c r="M72" s="1"/>
      <c r="N72" s="1"/>
      <c r="O72" s="5"/>
    </row>
    <row r="73" spans="1:28" x14ac:dyDescent="0.25">
      <c r="A73" s="3"/>
      <c r="B73" s="4"/>
      <c r="C73" s="81"/>
      <c r="D73" s="84"/>
      <c r="E73" s="84"/>
      <c r="F73" s="76" t="e">
        <f t="shared" si="4"/>
        <v>#DIV/0!</v>
      </c>
      <c r="G73" s="77" t="e">
        <f t="shared" si="5"/>
        <v>#DIV/0!</v>
      </c>
      <c r="H73" s="103" t="e">
        <f t="shared" si="6"/>
        <v>#DIV/0!</v>
      </c>
      <c r="I73" s="39">
        <v>1</v>
      </c>
      <c r="J73" s="104" t="e">
        <f t="shared" si="7"/>
        <v>#DIV/0!</v>
      </c>
      <c r="L73" s="1"/>
      <c r="M73" s="1"/>
      <c r="N73" s="1"/>
      <c r="O73" s="86"/>
    </row>
    <row r="74" spans="1:28" x14ac:dyDescent="0.25">
      <c r="A74" s="3"/>
      <c r="B74" s="4"/>
      <c r="C74" s="81"/>
      <c r="D74" s="84"/>
      <c r="E74" s="84"/>
      <c r="F74" s="76" t="e">
        <f t="shared" si="4"/>
        <v>#DIV/0!</v>
      </c>
      <c r="G74" s="77" t="e">
        <f t="shared" si="5"/>
        <v>#DIV/0!</v>
      </c>
      <c r="H74" s="103" t="e">
        <f t="shared" si="6"/>
        <v>#DIV/0!</v>
      </c>
      <c r="I74" s="39">
        <v>1</v>
      </c>
      <c r="J74" s="104" t="e">
        <f t="shared" si="7"/>
        <v>#DIV/0!</v>
      </c>
      <c r="L74" s="105"/>
      <c r="M74" s="106"/>
      <c r="N74" s="1"/>
      <c r="O74" s="86"/>
    </row>
    <row r="75" spans="1:28" x14ac:dyDescent="0.25">
      <c r="A75" s="3"/>
      <c r="B75" s="4"/>
      <c r="C75" s="81"/>
      <c r="D75" s="84"/>
      <c r="E75" s="84"/>
      <c r="F75" s="76" t="e">
        <f t="shared" si="4"/>
        <v>#DIV/0!</v>
      </c>
      <c r="G75" s="77" t="e">
        <f t="shared" si="5"/>
        <v>#DIV/0!</v>
      </c>
      <c r="H75" s="103" t="e">
        <f t="shared" si="6"/>
        <v>#DIV/0!</v>
      </c>
      <c r="I75" s="39">
        <v>1</v>
      </c>
      <c r="J75" s="104" t="e">
        <f t="shared" si="7"/>
        <v>#DIV/0!</v>
      </c>
      <c r="L75" s="1"/>
      <c r="M75" s="1"/>
      <c r="N75" s="1"/>
      <c r="O75" s="86"/>
    </row>
    <row r="76" spans="1:28" x14ac:dyDescent="0.25">
      <c r="A76" s="3"/>
      <c r="B76" s="4"/>
      <c r="C76" s="81"/>
      <c r="D76" s="84"/>
      <c r="E76" s="84"/>
      <c r="F76" s="76" t="e">
        <f t="shared" si="4"/>
        <v>#DIV/0!</v>
      </c>
      <c r="G76" s="77" t="e">
        <f t="shared" si="5"/>
        <v>#DIV/0!</v>
      </c>
      <c r="H76" s="103" t="e">
        <f t="shared" si="6"/>
        <v>#DIV/0!</v>
      </c>
      <c r="I76" s="39">
        <v>1</v>
      </c>
      <c r="J76" s="104" t="e">
        <f t="shared" si="7"/>
        <v>#DIV/0!</v>
      </c>
      <c r="M76" s="1"/>
      <c r="N76" s="1"/>
      <c r="O76" s="86"/>
    </row>
    <row r="77" spans="1:28" x14ac:dyDescent="0.25">
      <c r="A77" s="3"/>
      <c r="B77" s="4"/>
      <c r="C77" s="81"/>
      <c r="D77" s="84"/>
      <c r="E77" s="84"/>
      <c r="F77" s="76" t="e">
        <f t="shared" si="4"/>
        <v>#DIV/0!</v>
      </c>
      <c r="G77" s="77" t="e">
        <f t="shared" si="5"/>
        <v>#DIV/0!</v>
      </c>
      <c r="H77" s="103" t="e">
        <f t="shared" si="6"/>
        <v>#DIV/0!</v>
      </c>
      <c r="I77" s="39">
        <v>1</v>
      </c>
      <c r="J77" s="104" t="e">
        <f t="shared" si="7"/>
        <v>#DIV/0!</v>
      </c>
      <c r="L77" s="1"/>
      <c r="M77" s="1"/>
      <c r="N77" s="107"/>
      <c r="O77" s="86"/>
    </row>
    <row r="78" spans="1:28" x14ac:dyDescent="0.25">
      <c r="A78" s="3"/>
      <c r="B78" s="4"/>
      <c r="C78" s="81"/>
      <c r="D78" s="84"/>
      <c r="E78" s="84"/>
      <c r="F78" s="76" t="e">
        <f t="shared" si="4"/>
        <v>#DIV/0!</v>
      </c>
      <c r="G78" s="77" t="e">
        <f t="shared" si="5"/>
        <v>#DIV/0!</v>
      </c>
      <c r="H78" s="103" t="e">
        <f t="shared" si="6"/>
        <v>#DIV/0!</v>
      </c>
      <c r="I78" s="39">
        <v>1</v>
      </c>
      <c r="J78" s="104" t="e">
        <f t="shared" si="7"/>
        <v>#DIV/0!</v>
      </c>
      <c r="L78" s="1"/>
      <c r="M78" s="1"/>
      <c r="N78" s="1"/>
      <c r="O78" s="86"/>
    </row>
    <row r="79" spans="1:28" x14ac:dyDescent="0.25">
      <c r="A79" s="3"/>
      <c r="B79" s="4"/>
      <c r="C79" s="81"/>
      <c r="D79" s="84"/>
      <c r="E79" s="84"/>
      <c r="F79" s="76" t="e">
        <f t="shared" si="4"/>
        <v>#DIV/0!</v>
      </c>
      <c r="G79" s="77" t="e">
        <f t="shared" si="5"/>
        <v>#DIV/0!</v>
      </c>
      <c r="H79" s="103" t="e">
        <f t="shared" si="6"/>
        <v>#DIV/0!</v>
      </c>
      <c r="I79" s="39">
        <v>1</v>
      </c>
      <c r="J79" s="104" t="e">
        <f t="shared" si="7"/>
        <v>#DIV/0!</v>
      </c>
      <c r="L79" s="108"/>
      <c r="M79" s="1"/>
      <c r="N79" s="1"/>
      <c r="O79" s="86"/>
    </row>
    <row r="80" spans="1:28" x14ac:dyDescent="0.25">
      <c r="A80" s="3"/>
      <c r="B80" s="4"/>
      <c r="C80" s="81"/>
      <c r="D80" s="84"/>
      <c r="E80" s="84"/>
      <c r="F80" s="76" t="e">
        <f t="shared" si="4"/>
        <v>#DIV/0!</v>
      </c>
      <c r="G80" s="77" t="e">
        <f t="shared" si="5"/>
        <v>#DIV/0!</v>
      </c>
      <c r="H80" s="103" t="e">
        <f t="shared" si="6"/>
        <v>#DIV/0!</v>
      </c>
      <c r="I80" s="39">
        <v>1</v>
      </c>
      <c r="J80" s="104" t="e">
        <f t="shared" si="7"/>
        <v>#DIV/0!</v>
      </c>
      <c r="L80" s="1"/>
      <c r="M80" s="1"/>
      <c r="N80" s="1"/>
      <c r="O80" s="86"/>
    </row>
    <row r="81" spans="1:15" x14ac:dyDescent="0.25">
      <c r="A81" s="3"/>
      <c r="B81" s="4"/>
      <c r="C81" s="81"/>
      <c r="D81" s="75"/>
      <c r="E81" s="75"/>
      <c r="F81" s="76" t="e">
        <f t="shared" si="4"/>
        <v>#DIV/0!</v>
      </c>
      <c r="G81" s="77" t="e">
        <f t="shared" si="5"/>
        <v>#DIV/0!</v>
      </c>
      <c r="H81" s="103" t="e">
        <f t="shared" si="6"/>
        <v>#DIV/0!</v>
      </c>
      <c r="I81" s="39">
        <v>1</v>
      </c>
      <c r="J81" s="104" t="e">
        <f t="shared" si="7"/>
        <v>#DIV/0!</v>
      </c>
      <c r="L81" s="1"/>
      <c r="M81" s="1"/>
      <c r="N81" s="1"/>
      <c r="O81" s="86"/>
    </row>
    <row r="82" spans="1:15" x14ac:dyDescent="0.25">
      <c r="A82" s="3"/>
      <c r="B82" s="4"/>
      <c r="C82" s="81"/>
      <c r="D82" s="84"/>
      <c r="E82" s="84"/>
      <c r="F82" s="76" t="e">
        <f t="shared" si="4"/>
        <v>#DIV/0!</v>
      </c>
      <c r="G82" s="77" t="e">
        <f t="shared" si="5"/>
        <v>#DIV/0!</v>
      </c>
      <c r="H82" s="103" t="e">
        <f t="shared" si="6"/>
        <v>#DIV/0!</v>
      </c>
      <c r="I82" s="39">
        <v>1</v>
      </c>
      <c r="J82" s="104" t="e">
        <f t="shared" si="7"/>
        <v>#DIV/0!</v>
      </c>
      <c r="L82" s="1"/>
      <c r="M82" s="1"/>
      <c r="N82" s="1"/>
      <c r="O82" s="86"/>
    </row>
    <row r="83" spans="1:15" x14ac:dyDescent="0.25">
      <c r="A83" s="3"/>
      <c r="B83" s="4"/>
      <c r="C83" s="81"/>
      <c r="D83" s="84"/>
      <c r="E83" s="84"/>
      <c r="F83" s="76" t="e">
        <f t="shared" si="4"/>
        <v>#DIV/0!</v>
      </c>
      <c r="G83" s="77" t="e">
        <f t="shared" si="5"/>
        <v>#DIV/0!</v>
      </c>
      <c r="H83" s="103" t="e">
        <f t="shared" si="6"/>
        <v>#DIV/0!</v>
      </c>
      <c r="I83" s="39">
        <v>1</v>
      </c>
      <c r="J83" s="104" t="e">
        <f t="shared" si="7"/>
        <v>#DIV/0!</v>
      </c>
      <c r="L83" s="1"/>
      <c r="M83" s="1"/>
      <c r="N83" s="1"/>
      <c r="O83" s="86"/>
    </row>
    <row r="84" spans="1:15" x14ac:dyDescent="0.25">
      <c r="A84" s="3"/>
      <c r="B84" s="4"/>
      <c r="C84" s="81"/>
      <c r="D84" s="84"/>
      <c r="E84" s="84"/>
      <c r="F84" s="76" t="e">
        <f t="shared" si="4"/>
        <v>#DIV/0!</v>
      </c>
      <c r="G84" s="77" t="e">
        <f t="shared" si="5"/>
        <v>#DIV/0!</v>
      </c>
      <c r="H84" s="103" t="e">
        <f t="shared" si="6"/>
        <v>#DIV/0!</v>
      </c>
      <c r="I84" s="39">
        <v>1</v>
      </c>
      <c r="J84" s="104" t="e">
        <f t="shared" si="7"/>
        <v>#DIV/0!</v>
      </c>
      <c r="L84" s="1"/>
      <c r="M84" s="1"/>
      <c r="N84" s="1"/>
      <c r="O84" s="86"/>
    </row>
    <row r="85" spans="1:15" x14ac:dyDescent="0.25">
      <c r="A85" s="3"/>
      <c r="B85" s="4"/>
      <c r="C85" s="81"/>
      <c r="D85" s="75"/>
      <c r="E85" s="75"/>
      <c r="F85" s="76" t="e">
        <f t="shared" si="4"/>
        <v>#DIV/0!</v>
      </c>
      <c r="G85" s="77" t="e">
        <f t="shared" si="5"/>
        <v>#DIV/0!</v>
      </c>
      <c r="H85" s="103" t="e">
        <f t="shared" si="6"/>
        <v>#DIV/0!</v>
      </c>
      <c r="I85" s="39">
        <v>1</v>
      </c>
      <c r="J85" s="104" t="e">
        <f t="shared" si="7"/>
        <v>#DIV/0!</v>
      </c>
      <c r="O85" s="86"/>
    </row>
    <row r="86" spans="1:15" x14ac:dyDescent="0.25">
      <c r="A86" s="3"/>
      <c r="B86" s="4"/>
      <c r="C86" s="81"/>
      <c r="D86" s="84"/>
      <c r="E86" s="84"/>
      <c r="F86" s="76" t="e">
        <f t="shared" si="4"/>
        <v>#DIV/0!</v>
      </c>
      <c r="G86" s="77" t="e">
        <f t="shared" si="5"/>
        <v>#DIV/0!</v>
      </c>
      <c r="H86" s="103" t="e">
        <f t="shared" si="6"/>
        <v>#DIV/0!</v>
      </c>
      <c r="I86" s="39">
        <v>1</v>
      </c>
      <c r="J86" s="104" t="e">
        <f t="shared" si="7"/>
        <v>#DIV/0!</v>
      </c>
      <c r="O86" s="5"/>
    </row>
    <row r="87" spans="1:15" x14ac:dyDescent="0.25">
      <c r="A87" s="3"/>
      <c r="B87" s="4"/>
      <c r="C87" s="81"/>
      <c r="D87" s="84"/>
      <c r="E87" s="84"/>
      <c r="F87" s="76" t="e">
        <f t="shared" si="4"/>
        <v>#DIV/0!</v>
      </c>
      <c r="G87" s="77" t="e">
        <f t="shared" si="5"/>
        <v>#DIV/0!</v>
      </c>
      <c r="H87" s="103" t="e">
        <f t="shared" si="6"/>
        <v>#DIV/0!</v>
      </c>
      <c r="I87" s="39">
        <v>1</v>
      </c>
      <c r="J87" s="104" t="e">
        <f t="shared" si="7"/>
        <v>#DIV/0!</v>
      </c>
      <c r="O87" s="5"/>
    </row>
    <row r="88" spans="1:15" ht="15.75" thickBot="1" x14ac:dyDescent="0.3">
      <c r="A88" s="3"/>
      <c r="B88" s="4"/>
      <c r="C88" s="88"/>
      <c r="D88" s="109"/>
      <c r="E88" s="109"/>
      <c r="F88" s="90" t="e">
        <f t="shared" si="0"/>
        <v>#DIV/0!</v>
      </c>
      <c r="G88" s="91" t="e">
        <f>ABS((STDEV(D88:E88)/AVERAGE(D88:E88))*100)</f>
        <v>#DIV/0!</v>
      </c>
      <c r="H88" s="110" t="e">
        <f t="shared" si="2"/>
        <v>#DIV/0!</v>
      </c>
      <c r="I88" s="48">
        <v>1</v>
      </c>
      <c r="J88" s="111" t="e">
        <f>IF(F88&lt;$G$25, "&lt; LoQ",IF(F88&gt;$G$28,"&gt; ULoQ",H88*I88))</f>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B348" s="3"/>
      <c r="C348" s="3"/>
      <c r="D348" s="3"/>
      <c r="E348" s="3"/>
      <c r="F348" s="3"/>
      <c r="G348" s="3"/>
      <c r="H348" s="3"/>
      <c r="I348" s="3"/>
      <c r="J348" s="3"/>
      <c r="K348" s="3"/>
      <c r="L348" s="3"/>
      <c r="M348" s="3"/>
      <c r="N348" s="3"/>
      <c r="O348" s="3"/>
    </row>
    <row r="349" spans="1:15" x14ac:dyDescent="0.25">
      <c r="B349" s="3"/>
      <c r="C349" s="3"/>
      <c r="D349" s="3"/>
      <c r="E349" s="3"/>
      <c r="F349" s="3"/>
      <c r="G349" s="3"/>
      <c r="H349" s="3"/>
      <c r="I349" s="3"/>
      <c r="J349" s="3"/>
      <c r="K349" s="3"/>
      <c r="L349" s="3"/>
      <c r="M349" s="3"/>
      <c r="N349" s="3"/>
      <c r="O349" s="3"/>
    </row>
    <row r="350" spans="1:15" x14ac:dyDescent="0.25">
      <c r="B350" s="3"/>
      <c r="C350" s="3"/>
      <c r="D350" s="3"/>
      <c r="E350" s="3"/>
      <c r="F350" s="3"/>
      <c r="G350" s="3"/>
      <c r="H350" s="3"/>
      <c r="I350" s="3"/>
      <c r="J350" s="3"/>
      <c r="K350" s="3"/>
      <c r="L350" s="3"/>
      <c r="M350" s="3"/>
      <c r="N350" s="3"/>
      <c r="O350" s="3"/>
    </row>
    <row r="351" spans="1:15" x14ac:dyDescent="0.25">
      <c r="B351" s="3"/>
      <c r="C351" s="3"/>
      <c r="D351" s="3"/>
      <c r="E351" s="3"/>
      <c r="F351" s="3"/>
      <c r="G351" s="3"/>
      <c r="H351" s="3"/>
      <c r="I351" s="3"/>
      <c r="J351" s="3"/>
      <c r="K351" s="3"/>
      <c r="L351" s="3"/>
      <c r="M351" s="3"/>
      <c r="N351" s="3"/>
      <c r="O351" s="3"/>
    </row>
    <row r="352" spans="1:15" x14ac:dyDescent="0.25">
      <c r="B352" s="3"/>
      <c r="C352" s="3"/>
      <c r="D352" s="3"/>
      <c r="E352" s="3"/>
      <c r="F352" s="3"/>
      <c r="G352" s="3"/>
      <c r="H352" s="3"/>
      <c r="I352" s="3"/>
      <c r="J352" s="3"/>
      <c r="K352" s="3"/>
      <c r="L352" s="3"/>
      <c r="M352" s="3"/>
      <c r="N352" s="3"/>
      <c r="O352" s="3"/>
    </row>
    <row r="353" spans="2:15" x14ac:dyDescent="0.25">
      <c r="B353" s="3"/>
      <c r="C353" s="3"/>
      <c r="D353" s="3"/>
      <c r="E353" s="3"/>
      <c r="F353" s="3"/>
      <c r="G353" s="3"/>
      <c r="H353" s="3"/>
      <c r="I353" s="3"/>
      <c r="J353" s="3"/>
      <c r="K353" s="3"/>
      <c r="L353" s="3"/>
      <c r="M353" s="3"/>
      <c r="N353" s="3"/>
      <c r="O353" s="3"/>
    </row>
    <row r="354" spans="2:15" x14ac:dyDescent="0.25">
      <c r="B354" s="3"/>
      <c r="C354" s="3"/>
      <c r="D354" s="3"/>
      <c r="E354" s="3"/>
      <c r="F354" s="3"/>
      <c r="G354" s="3"/>
      <c r="H354" s="3"/>
      <c r="I354" s="3"/>
      <c r="J354" s="3"/>
      <c r="K354" s="3"/>
      <c r="L354" s="3"/>
      <c r="M354" s="3"/>
      <c r="N354" s="3"/>
      <c r="O354" s="3"/>
    </row>
    <row r="355" spans="2:15" x14ac:dyDescent="0.25">
      <c r="B355" s="3"/>
      <c r="C355" s="3"/>
      <c r="D355" s="3"/>
      <c r="E355" s="3"/>
      <c r="F355" s="3"/>
      <c r="G355" s="3"/>
      <c r="H355" s="3"/>
      <c r="I355" s="3"/>
      <c r="J355" s="3"/>
      <c r="K355" s="3"/>
      <c r="L355" s="3"/>
      <c r="M355" s="3"/>
      <c r="N355" s="3"/>
      <c r="O355" s="3"/>
    </row>
    <row r="356" spans="2:15" x14ac:dyDescent="0.25">
      <c r="B356" s="3"/>
      <c r="C356" s="3"/>
      <c r="D356" s="3"/>
      <c r="E356" s="3"/>
      <c r="F356" s="3"/>
      <c r="G356" s="3"/>
      <c r="H356" s="3"/>
      <c r="I356" s="3"/>
      <c r="J356" s="3"/>
      <c r="K356" s="3"/>
      <c r="L356" s="3"/>
      <c r="M356" s="3"/>
      <c r="N356" s="3"/>
      <c r="O356" s="3"/>
    </row>
    <row r="357" spans="2:15" x14ac:dyDescent="0.25">
      <c r="B357" s="3"/>
      <c r="C357" s="3"/>
      <c r="D357" s="3"/>
      <c r="E357" s="3"/>
      <c r="F357" s="3"/>
      <c r="G357" s="3"/>
      <c r="H357" s="3"/>
      <c r="I357" s="3"/>
      <c r="J357" s="3"/>
      <c r="K357" s="3"/>
      <c r="L357" s="3"/>
      <c r="M357" s="3"/>
      <c r="N357" s="3"/>
      <c r="O357" s="3"/>
    </row>
    <row r="358" spans="2:15" x14ac:dyDescent="0.25">
      <c r="B358" s="3"/>
      <c r="C358" s="3"/>
      <c r="D358" s="3"/>
      <c r="E358" s="3"/>
      <c r="F358" s="3"/>
      <c r="G358" s="3"/>
      <c r="H358" s="3"/>
      <c r="I358" s="3"/>
      <c r="J358" s="3"/>
      <c r="K358" s="3"/>
      <c r="L358" s="3"/>
      <c r="M358" s="3"/>
      <c r="N358" s="3"/>
      <c r="O358" s="3"/>
    </row>
    <row r="359" spans="2:15" x14ac:dyDescent="0.25">
      <c r="B359" s="3"/>
      <c r="C359" s="3"/>
      <c r="D359" s="3"/>
      <c r="E359" s="3"/>
      <c r="F359" s="3"/>
      <c r="G359" s="3"/>
      <c r="H359" s="3"/>
      <c r="I359" s="3"/>
      <c r="J359" s="3"/>
      <c r="K359" s="3"/>
      <c r="L359" s="3"/>
      <c r="M359" s="3"/>
      <c r="N359" s="3"/>
      <c r="O359" s="3"/>
    </row>
    <row r="360" spans="2:15" x14ac:dyDescent="0.25">
      <c r="B360" s="3"/>
      <c r="C360" s="3"/>
      <c r="D360" s="3"/>
      <c r="E360" s="3"/>
      <c r="F360" s="3"/>
      <c r="G360" s="3"/>
      <c r="H360" s="3"/>
      <c r="I360" s="3"/>
      <c r="J360" s="3"/>
      <c r="K360" s="3"/>
      <c r="L360" s="3"/>
      <c r="M360" s="3"/>
      <c r="N360" s="3"/>
      <c r="O360" s="3"/>
    </row>
    <row r="361" spans="2:15" x14ac:dyDescent="0.25">
      <c r="B361" s="3"/>
      <c r="C361" s="3"/>
      <c r="D361" s="3"/>
      <c r="E361" s="3"/>
      <c r="F361" s="3"/>
      <c r="G361" s="3"/>
      <c r="H361" s="3"/>
      <c r="I361" s="3"/>
      <c r="J361" s="3"/>
      <c r="K361" s="3"/>
      <c r="L361" s="3"/>
      <c r="M361" s="3"/>
      <c r="N361" s="3"/>
      <c r="O361" s="3"/>
    </row>
    <row r="362" spans="2:15" x14ac:dyDescent="0.25">
      <c r="B362" s="3"/>
      <c r="C362" s="3"/>
      <c r="D362" s="3"/>
      <c r="E362" s="3"/>
      <c r="F362" s="3"/>
      <c r="G362" s="3"/>
      <c r="H362" s="3"/>
      <c r="I362" s="3"/>
      <c r="J362" s="3"/>
      <c r="K362" s="3"/>
      <c r="L362" s="3"/>
      <c r="M362" s="3"/>
      <c r="N362" s="3"/>
      <c r="O362" s="3"/>
    </row>
    <row r="363" spans="2:15" x14ac:dyDescent="0.25">
      <c r="B363" s="3"/>
      <c r="C363" s="3"/>
      <c r="D363" s="3"/>
      <c r="E363" s="3"/>
      <c r="F363" s="3"/>
      <c r="G363" s="3"/>
      <c r="H363" s="3"/>
      <c r="I363" s="3"/>
      <c r="J363" s="3"/>
      <c r="K363" s="3"/>
      <c r="L363" s="3"/>
      <c r="M363" s="3"/>
      <c r="N363" s="3"/>
      <c r="O363" s="3"/>
    </row>
    <row r="364" spans="2:15" x14ac:dyDescent="0.25">
      <c r="B364" s="3"/>
      <c r="C364" s="3"/>
      <c r="D364" s="3"/>
      <c r="E364" s="3"/>
      <c r="F364" s="3"/>
      <c r="G364" s="3"/>
      <c r="H364" s="3"/>
      <c r="I364" s="3"/>
      <c r="J364" s="3"/>
      <c r="K364" s="3"/>
      <c r="L364" s="3"/>
      <c r="M364" s="3"/>
      <c r="N364" s="3"/>
      <c r="O364" s="3"/>
    </row>
    <row r="365" spans="2:15" x14ac:dyDescent="0.25">
      <c r="B365" s="3"/>
      <c r="C365" s="3"/>
      <c r="D365" s="3"/>
      <c r="E365" s="3"/>
      <c r="F365" s="3"/>
      <c r="G365" s="3"/>
      <c r="H365" s="3"/>
      <c r="I365" s="3"/>
      <c r="J365" s="3"/>
      <c r="K365" s="3"/>
      <c r="L365" s="3"/>
      <c r="M365" s="3"/>
      <c r="N365" s="3"/>
      <c r="O365" s="3"/>
    </row>
    <row r="366" spans="2:15" x14ac:dyDescent="0.25">
      <c r="B366" s="3"/>
      <c r="C366" s="3"/>
      <c r="D366" s="3"/>
      <c r="E366" s="3"/>
      <c r="F366" s="3"/>
      <c r="G366" s="3"/>
      <c r="H366" s="3"/>
      <c r="I366" s="3"/>
      <c r="J366" s="3"/>
      <c r="K366" s="3"/>
      <c r="L366" s="3"/>
      <c r="M366" s="3"/>
      <c r="N366" s="3"/>
      <c r="O366" s="3"/>
    </row>
  </sheetData>
  <sheetProtection algorithmName="SHA-512" hashValue="fbm5LGTSN64I0zmwFiHYvg/Y0hZT4woYFJ9mF4DJ/b27L2Sy/B+9ByLAoQIUYYaQKxQ8QaZSn+far3GsevAehg==" saltValue="jOFCvs+fmVM3U+MNzkH3Bg==" spinCount="100000" sheet="1" objects="1" scenarios="1"/>
  <mergeCells count="22">
    <mergeCell ref="C7:M7"/>
    <mergeCell ref="A1:P1"/>
    <mergeCell ref="B2:O2"/>
    <mergeCell ref="C4:I4"/>
    <mergeCell ref="C5:O5"/>
    <mergeCell ref="C6:O6"/>
    <mergeCell ref="C8:O8"/>
    <mergeCell ref="C13:E13"/>
    <mergeCell ref="G13:J13"/>
    <mergeCell ref="D14:E14"/>
    <mergeCell ref="G14:H14"/>
    <mergeCell ref="I14:J14"/>
    <mergeCell ref="C44:G44"/>
    <mergeCell ref="H44:J44"/>
    <mergeCell ref="L45:N45"/>
    <mergeCell ref="L46:L48"/>
    <mergeCell ref="D15:E15"/>
    <mergeCell ref="C16:C20"/>
    <mergeCell ref="D16:E20"/>
    <mergeCell ref="C22:J22"/>
    <mergeCell ref="L23:N23"/>
    <mergeCell ref="H33:I33"/>
  </mergeCells>
  <conditionalFormatting sqref="F46:F88">
    <cfRule type="cellIs" dxfId="237" priority="1" stopIfTrue="1" operator="lessThan">
      <formula>$G$25</formula>
    </cfRule>
    <cfRule type="cellIs" dxfId="236" priority="2" stopIfTrue="1" operator="between">
      <formula>$G$25</formula>
      <formula>$G$28</formula>
    </cfRule>
    <cfRule type="cellIs" dxfId="235" priority="3" stopIfTrue="1" operator="greaterThan">
      <formula>$G$28</formula>
    </cfRule>
  </conditionalFormatting>
  <conditionalFormatting sqref="H24:H28 G46:G88">
    <cfRule type="cellIs" dxfId="234" priority="9" stopIfTrue="1" operator="equal">
      <formula>20</formula>
    </cfRule>
    <cfRule type="cellIs" dxfId="233" priority="10" stopIfTrue="1" operator="lessThan">
      <formula>20</formula>
    </cfRule>
    <cfRule type="cellIs" dxfId="232" priority="11" stopIfTrue="1" operator="greaterThan">
      <formula>20</formula>
    </cfRule>
  </conditionalFormatting>
  <conditionalFormatting sqref="J25:J28">
    <cfRule type="cellIs" dxfId="231" priority="4" stopIfTrue="1" operator="equal">
      <formula>35</formula>
    </cfRule>
    <cfRule type="cellIs" dxfId="230" priority="5" stopIfTrue="1" operator="lessThan">
      <formula>35</formula>
    </cfRule>
    <cfRule type="cellIs" dxfId="229" priority="6" stopIfTrue="1" operator="greaterThan">
      <formula>35</formula>
    </cfRule>
  </conditionalFormatting>
  <conditionalFormatting sqref="J46:J88">
    <cfRule type="cellIs" dxfId="228" priority="12" stopIfTrue="1" operator="between">
      <formula>#REF!</formula>
      <formula>#REF!</formula>
    </cfRule>
    <cfRule type="cellIs" dxfId="227" priority="13" stopIfTrue="1" operator="lessThan">
      <formula>#REF!</formula>
    </cfRule>
    <cfRule type="cellIs" dxfId="226" priority="14" stopIfTrue="1" operator="greaterThan">
      <formula>#REF!</formula>
    </cfRule>
  </conditionalFormatting>
  <conditionalFormatting sqref="N24:N28">
    <cfRule type="cellIs" dxfId="225" priority="7" stopIfTrue="1" operator="equal">
      <formula>"Incorrect"</formula>
    </cfRule>
    <cfRule type="cellIs" dxfId="224"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4F75A-2F81-486A-8F20-EAB331E10D57}">
  <dimension ref="A1:CV366"/>
  <sheetViews>
    <sheetView zoomScaleNormal="100" workbookViewId="0">
      <selection activeCell="R86" sqref="R86"/>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2"/>
      <c r="B1" s="162"/>
      <c r="C1" s="162"/>
      <c r="D1" s="162"/>
      <c r="E1" s="162"/>
      <c r="F1" s="162"/>
      <c r="G1" s="162"/>
      <c r="H1" s="162"/>
      <c r="I1" s="162"/>
      <c r="J1" s="162"/>
      <c r="K1" s="162"/>
      <c r="L1" s="162"/>
      <c r="M1" s="162"/>
      <c r="N1" s="162"/>
      <c r="O1" s="162"/>
      <c r="P1" s="162"/>
    </row>
    <row r="2" spans="1:100" ht="21.75" thickBot="1" x14ac:dyDescent="0.4">
      <c r="A2" s="3"/>
      <c r="B2" s="129" t="s">
        <v>66</v>
      </c>
      <c r="C2" s="130"/>
      <c r="D2" s="130"/>
      <c r="E2" s="130"/>
      <c r="F2" s="130"/>
      <c r="G2" s="130"/>
      <c r="H2" s="130"/>
      <c r="I2" s="130"/>
      <c r="J2" s="130"/>
      <c r="K2" s="130"/>
      <c r="L2" s="130"/>
      <c r="M2" s="130"/>
      <c r="N2" s="130"/>
      <c r="O2" s="130"/>
    </row>
    <row r="3" spans="1:100" x14ac:dyDescent="0.25">
      <c r="A3" s="3"/>
      <c r="B3" s="4"/>
      <c r="C3" s="2" t="s">
        <v>1</v>
      </c>
      <c r="O3" s="5"/>
    </row>
    <row r="4" spans="1:100" ht="18" x14ac:dyDescent="0.35">
      <c r="A4" s="3"/>
      <c r="B4" s="4"/>
      <c r="C4" s="157" t="s">
        <v>52</v>
      </c>
      <c r="D4" s="157"/>
      <c r="E4" s="157"/>
      <c r="F4" s="157"/>
      <c r="G4" s="157"/>
      <c r="H4" s="157"/>
      <c r="I4" s="157"/>
      <c r="O4" s="5"/>
    </row>
    <row r="5" spans="1:100" ht="31.5" customHeight="1" x14ac:dyDescent="0.25">
      <c r="A5" s="3"/>
      <c r="B5" s="4"/>
      <c r="C5" s="155" t="s">
        <v>3</v>
      </c>
      <c r="D5" s="155"/>
      <c r="E5" s="155"/>
      <c r="F5" s="155"/>
      <c r="G5" s="155"/>
      <c r="H5" s="155"/>
      <c r="I5" s="155"/>
      <c r="J5" s="155"/>
      <c r="K5" s="155"/>
      <c r="L5" s="155"/>
      <c r="M5" s="155"/>
      <c r="N5" s="155"/>
      <c r="O5" s="156"/>
    </row>
    <row r="6" spans="1:100" ht="46.5" customHeight="1" x14ac:dyDescent="0.25">
      <c r="A6" s="3"/>
      <c r="B6" s="4"/>
      <c r="C6" s="155" t="s">
        <v>111</v>
      </c>
      <c r="D6" s="155"/>
      <c r="E6" s="155"/>
      <c r="F6" s="155"/>
      <c r="G6" s="155"/>
      <c r="H6" s="155"/>
      <c r="I6" s="155"/>
      <c r="J6" s="155"/>
      <c r="K6" s="155"/>
      <c r="L6" s="155"/>
      <c r="M6" s="155"/>
      <c r="N6" s="155"/>
      <c r="O6" s="156"/>
    </row>
    <row r="7" spans="1:100" x14ac:dyDescent="0.25">
      <c r="A7" s="3"/>
      <c r="B7" s="4"/>
      <c r="C7" s="157" t="s">
        <v>53</v>
      </c>
      <c r="D7" s="157"/>
      <c r="E7" s="157"/>
      <c r="F7" s="157"/>
      <c r="G7" s="157"/>
      <c r="H7" s="157"/>
      <c r="I7" s="157"/>
      <c r="J7" s="157"/>
      <c r="K7" s="157"/>
      <c r="L7" s="157"/>
      <c r="M7" s="157"/>
      <c r="O7" s="5"/>
    </row>
    <row r="8" spans="1:100" x14ac:dyDescent="0.25">
      <c r="A8" s="3"/>
      <c r="B8" s="4"/>
      <c r="C8" s="157" t="s">
        <v>4</v>
      </c>
      <c r="D8" s="157"/>
      <c r="E8" s="157"/>
      <c r="F8" s="157"/>
      <c r="G8" s="157"/>
      <c r="H8" s="157"/>
      <c r="I8" s="157"/>
      <c r="J8" s="157"/>
      <c r="K8" s="157"/>
      <c r="L8" s="157"/>
      <c r="M8" s="157"/>
      <c r="N8" s="157"/>
      <c r="O8" s="161"/>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95</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58" t="s">
        <v>5</v>
      </c>
      <c r="D13" s="159"/>
      <c r="E13" s="160"/>
      <c r="G13" s="129" t="s">
        <v>6</v>
      </c>
      <c r="H13" s="130"/>
      <c r="I13" s="130"/>
      <c r="J13" s="131"/>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40"/>
      <c r="E14" s="141"/>
      <c r="G14" s="142" t="s">
        <v>8</v>
      </c>
      <c r="H14" s="134"/>
      <c r="I14" s="143"/>
      <c r="J14" s="144"/>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5"/>
      <c r="E15" s="146"/>
      <c r="G15" s="14" t="s">
        <v>10</v>
      </c>
      <c r="H15" s="15" t="s">
        <v>65</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7" t="s">
        <v>14</v>
      </c>
      <c r="D16" s="163"/>
      <c r="E16" s="164"/>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7"/>
      <c r="D17" s="165"/>
      <c r="E17" s="166"/>
      <c r="G17" s="18" t="s">
        <v>16</v>
      </c>
      <c r="H17" s="22">
        <v>2</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7"/>
      <c r="D18" s="165"/>
      <c r="E18" s="166"/>
      <c r="G18" s="18" t="s">
        <v>17</v>
      </c>
      <c r="H18" s="22">
        <v>5</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7"/>
      <c r="D19" s="165"/>
      <c r="E19" s="166"/>
      <c r="G19" s="18" t="s">
        <v>18</v>
      </c>
      <c r="H19" s="22">
        <v>12.5</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8"/>
      <c r="D20" s="167"/>
      <c r="E20" s="168"/>
      <c r="G20" s="24" t="s">
        <v>19</v>
      </c>
      <c r="H20" s="25">
        <v>25</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9" t="s">
        <v>20</v>
      </c>
      <c r="D22" s="130"/>
      <c r="E22" s="130"/>
      <c r="F22" s="130"/>
      <c r="G22" s="130"/>
      <c r="H22" s="130"/>
      <c r="I22" s="130"/>
      <c r="J22" s="131"/>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65</v>
      </c>
      <c r="E23" s="17" t="s">
        <v>21</v>
      </c>
      <c r="F23" s="17" t="s">
        <v>22</v>
      </c>
      <c r="G23" s="27" t="s">
        <v>23</v>
      </c>
      <c r="H23" s="17" t="s">
        <v>24</v>
      </c>
      <c r="I23" s="17" t="s">
        <v>13</v>
      </c>
      <c r="J23" s="15" t="s">
        <v>25</v>
      </c>
      <c r="L23" s="132" t="s">
        <v>26</v>
      </c>
      <c r="M23" s="133"/>
      <c r="N23" s="134"/>
      <c r="O23" s="5"/>
    </row>
    <row r="24" spans="1:100" x14ac:dyDescent="0.25">
      <c r="A24" s="3"/>
      <c r="B24" s="4"/>
      <c r="C24" s="28" t="s">
        <v>15</v>
      </c>
      <c r="D24" s="96">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42">
        <v>2</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42">
        <v>5</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42">
        <v>12.5</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51">
        <v>25</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35" t="s">
        <v>32</v>
      </c>
      <c r="I33" s="136"/>
      <c r="J33" s="1"/>
      <c r="K33" s="56"/>
      <c r="N33" s="10"/>
      <c r="O33" s="59"/>
      <c r="P33" s="60"/>
      <c r="Q33" s="61"/>
      <c r="R33" s="37"/>
      <c r="S33" s="37"/>
      <c r="T33" s="37"/>
      <c r="U33" s="37"/>
      <c r="V33" s="37"/>
      <c r="W33" s="37"/>
      <c r="X33" s="37"/>
    </row>
    <row r="34" spans="1:28" x14ac:dyDescent="0.25">
      <c r="A34" s="3"/>
      <c r="B34" s="4"/>
      <c r="H34" s="44" t="s">
        <v>33</v>
      </c>
      <c r="I34" s="99" t="e">
        <f>INDEX(LINEST($G$25:$G$28,($D$25:$D$28)^{0,1,2},,TRUE),1,1)</f>
        <v>#VALUE!</v>
      </c>
      <c r="J34" s="1"/>
      <c r="L34" s="100"/>
      <c r="O34" s="5"/>
      <c r="S34" s="37"/>
      <c r="T34" s="37"/>
    </row>
    <row r="35" spans="1:28" x14ac:dyDescent="0.25">
      <c r="A35" s="3"/>
      <c r="B35" s="4"/>
      <c r="H35" s="44" t="s">
        <v>34</v>
      </c>
      <c r="I35" s="101" t="e">
        <f>INDEX(LINEST($G$25:$G$28,($D$25:$D$28)^{0,1,2},,TRUE),1,2)</f>
        <v>#VALUE!</v>
      </c>
      <c r="L35" s="100"/>
      <c r="O35" s="5"/>
    </row>
    <row r="36" spans="1:28" ht="15.75" thickBot="1" x14ac:dyDescent="0.3">
      <c r="A36" s="3"/>
      <c r="B36" s="4"/>
      <c r="D36" s="56"/>
      <c r="E36" s="64"/>
      <c r="F36" s="1"/>
      <c r="H36" s="53" t="s">
        <v>35</v>
      </c>
      <c r="I36" s="102" t="e">
        <f>INDEX(LINEST($G$25:$G$28,($D$25:$D$28)^{0,1,2},,TRUE),1,4)</f>
        <v>#VALUE!</v>
      </c>
      <c r="J36" s="56"/>
      <c r="L36" s="100"/>
      <c r="O36" s="5"/>
    </row>
    <row r="37" spans="1:28" ht="18" thickBot="1" x14ac:dyDescent="0.3">
      <c r="A37" s="3"/>
      <c r="B37" s="4"/>
      <c r="D37" s="56"/>
      <c r="E37" s="64"/>
      <c r="F37" s="1"/>
      <c r="H37" s="53" t="s">
        <v>57</v>
      </c>
      <c r="I37" s="102" t="e">
        <f>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9" t="s">
        <v>37</v>
      </c>
      <c r="D44" s="130"/>
      <c r="E44" s="130"/>
      <c r="F44" s="130"/>
      <c r="G44" s="131"/>
      <c r="H44" s="129" t="s">
        <v>38</v>
      </c>
      <c r="I44" s="130"/>
      <c r="J44" s="131"/>
      <c r="K44" s="56"/>
      <c r="O44" s="5"/>
    </row>
    <row r="45" spans="1:28" ht="45.75" thickBot="1" x14ac:dyDescent="0.3">
      <c r="A45" s="3"/>
      <c r="B45" s="4"/>
      <c r="C45" s="68" t="s">
        <v>39</v>
      </c>
      <c r="D45" s="69" t="s">
        <v>21</v>
      </c>
      <c r="E45" s="69" t="s">
        <v>22</v>
      </c>
      <c r="F45" s="69" t="s">
        <v>12</v>
      </c>
      <c r="G45" s="70" t="s">
        <v>24</v>
      </c>
      <c r="H45" s="71" t="s">
        <v>40</v>
      </c>
      <c r="I45" s="72" t="s">
        <v>41</v>
      </c>
      <c r="J45" s="73" t="s">
        <v>42</v>
      </c>
      <c r="L45" s="137" t="s">
        <v>43</v>
      </c>
      <c r="M45" s="138"/>
      <c r="N45" s="139"/>
      <c r="O45" s="5"/>
    </row>
    <row r="46" spans="1:28" x14ac:dyDescent="0.25">
      <c r="A46" s="3"/>
      <c r="B46" s="4"/>
      <c r="C46" s="74"/>
      <c r="D46" s="84"/>
      <c r="E46" s="84"/>
      <c r="F46" s="76" t="e">
        <f t="shared" ref="F46:F88" si="0">AVERAGE(D46:E46)-(AVERAGE(E$24:F$24))</f>
        <v>#DIV/0!</v>
      </c>
      <c r="G46" s="77" t="e">
        <f>ABS((STDEV(D46:E46)/AVERAGE(D46:E46))*100)</f>
        <v>#DIV/0!</v>
      </c>
      <c r="H46" s="103" t="e">
        <f>IF(F46&lt;$G$25, "&lt; LoQ",IF(F46&gt;$G$28,"&gt; ULoQ",((-$I$35+SQRT(POWER($I$35,2)-4*$I$34*($I$36-F46)))/(2*$I$34))))</f>
        <v>#DIV/0!</v>
      </c>
      <c r="I46" s="78">
        <v>1</v>
      </c>
      <c r="J46" s="104" t="e">
        <f>IF(F46&lt;$G$25, "&lt; LoQ",IF(F46&gt;$G$28,"&gt; ULoQ",H46*I46))</f>
        <v>#DIV/0!</v>
      </c>
      <c r="L46" s="126" t="s">
        <v>60</v>
      </c>
      <c r="M46" s="79" t="s">
        <v>45</v>
      </c>
      <c r="N46" s="80" t="s">
        <v>46</v>
      </c>
      <c r="O46" s="5"/>
    </row>
    <row r="47" spans="1:28" x14ac:dyDescent="0.25">
      <c r="A47" s="3"/>
      <c r="B47" s="4"/>
      <c r="C47" s="81"/>
      <c r="D47" s="84"/>
      <c r="E47" s="84"/>
      <c r="F47" s="76" t="e">
        <f t="shared" si="0"/>
        <v>#DIV/0!</v>
      </c>
      <c r="G47" s="77" t="e">
        <f t="shared" ref="G47:G68" si="1">ABS((STDEV(D47:E47)/AVERAGE(D47:E47))*100)</f>
        <v>#DIV/0!</v>
      </c>
      <c r="H47" s="103" t="e">
        <f t="shared" ref="H47:H88" si="2">IF(F47&lt;$G$25, "&lt; LoQ",IF(F47&gt;$G$28,"&gt; ULoQ",((-$I$35+SQRT(POWER($I$35,2)-4*$I$34*($I$36-F47)))/(2*$I$34))))</f>
        <v>#DIV/0!</v>
      </c>
      <c r="I47" s="39">
        <v>1</v>
      </c>
      <c r="J47" s="104" t="e">
        <f t="shared" ref="J47:J88" si="3">IF(F47&lt;$G$25, "&lt; LoQ",IF(F47&gt;$G$28,"&gt; ULoQ",H47*I47))</f>
        <v>#DIV/0!</v>
      </c>
      <c r="L47" s="127"/>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28"/>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 t="shared" si="3"/>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IF(F51&lt;$G$25, "&lt; LoQ",IF(F51&gt;$G$28,"&gt; ULoQ",((-$I$35+SQRT(POWER($I$35,2)-4*$I$34*($I$36-F51)))/(2*$I$34))))</f>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 t="shared" si="3"/>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 t="shared" si="1"/>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1"/>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1"/>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1"/>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 t="shared" si="3"/>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1"/>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1"/>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si="0"/>
        <v>#DIV/0!</v>
      </c>
      <c r="G68" s="77" t="e">
        <f t="shared" si="1"/>
        <v>#DIV/0!</v>
      </c>
      <c r="H68" s="103" t="e">
        <f t="shared" si="2"/>
        <v>#DIV/0!</v>
      </c>
      <c r="I68" s="39">
        <v>1</v>
      </c>
      <c r="J68" s="104" t="e">
        <f t="shared" si="3"/>
        <v>#DIV/0!</v>
      </c>
      <c r="O68" s="5"/>
      <c r="Q68" s="87"/>
      <c r="R68" s="37"/>
      <c r="S68" s="37"/>
      <c r="T68" s="37"/>
      <c r="U68" s="37"/>
      <c r="V68" s="37"/>
      <c r="W68" s="37"/>
      <c r="X68" s="37"/>
      <c r="Y68" s="37"/>
      <c r="Z68" s="37"/>
      <c r="AA68" s="37"/>
    </row>
    <row r="69" spans="1:28" x14ac:dyDescent="0.25">
      <c r="A69" s="3"/>
      <c r="B69" s="4"/>
      <c r="C69" s="81"/>
      <c r="D69" s="84"/>
      <c r="E69" s="84"/>
      <c r="F69" s="76" t="e">
        <f t="shared" ref="F69:F87" si="4">AVERAGE(D69:E69)-(AVERAGE(E$24:F$24))</f>
        <v>#DIV/0!</v>
      </c>
      <c r="G69" s="77" t="e">
        <f t="shared" ref="G69:G87" si="5">ABS((STDEV(D69:E69)/AVERAGE(D69:E69))*100)</f>
        <v>#DIV/0!</v>
      </c>
      <c r="H69" s="103" t="e">
        <f t="shared" ref="H69" si="6">IF(F69&lt;$G$25, "&lt; LoQ",IF(F69&gt;$G$28,"&gt; ULoQ",((-$I$35+SQRT(POWER($I$35,2)-4*$I$34*($I$36-F69)))/(2*$I$34))))</f>
        <v>#DIV/0!</v>
      </c>
      <c r="I69" s="39">
        <v>1</v>
      </c>
      <c r="J69" s="104" t="e">
        <f t="shared" ref="J69:J87" si="7">IF(F69&lt;$G$25, "&lt; LoQ",IF(F69&gt;$G$28,"&gt; ULoQ",H69*I69))</f>
        <v>#DIV/0!</v>
      </c>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IF(F70&lt;$G$25, "&lt; LoQ",IF(F70&gt;$G$28,"&gt; ULoQ",((-$I$35+SQRT(POWER($I$35,2)-4*$I$34*($I$36-F70)))/(2*$I$34))))</f>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ref="H71:H87" si="8">IF(F71&lt;$G$25, "&lt; LoQ",IF(F71&gt;$G$28,"&gt; ULoQ",((-$I$35+SQRT(POWER($I$35,2)-4*$I$34*($I$36-F71)))/(2*$I$34))))</f>
        <v>#DIV/0!</v>
      </c>
      <c r="I71" s="39">
        <v>1</v>
      </c>
      <c r="J71" s="104" t="e">
        <f t="shared" si="7"/>
        <v>#DIV/0!</v>
      </c>
      <c r="L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8"/>
        <v>#DIV/0!</v>
      </c>
      <c r="I72" s="39">
        <v>1</v>
      </c>
      <c r="J72" s="104" t="e">
        <f t="shared" si="7"/>
        <v>#DIV/0!</v>
      </c>
      <c r="L72" s="1"/>
      <c r="M72" s="1"/>
      <c r="N72" s="1"/>
      <c r="O72" s="5"/>
    </row>
    <row r="73" spans="1:28" x14ac:dyDescent="0.25">
      <c r="A73" s="3"/>
      <c r="B73" s="4"/>
      <c r="C73" s="81"/>
      <c r="D73" s="84"/>
      <c r="E73" s="84"/>
      <c r="F73" s="76" t="e">
        <f t="shared" si="4"/>
        <v>#DIV/0!</v>
      </c>
      <c r="G73" s="77" t="e">
        <f t="shared" si="5"/>
        <v>#DIV/0!</v>
      </c>
      <c r="H73" s="103" t="e">
        <f t="shared" si="8"/>
        <v>#DIV/0!</v>
      </c>
      <c r="I73" s="39">
        <v>1</v>
      </c>
      <c r="J73" s="104" t="e">
        <f t="shared" si="7"/>
        <v>#DIV/0!</v>
      </c>
      <c r="L73" s="1"/>
      <c r="M73" s="1"/>
      <c r="N73" s="1"/>
      <c r="O73" s="86"/>
    </row>
    <row r="74" spans="1:28" x14ac:dyDescent="0.25">
      <c r="A74" s="3"/>
      <c r="B74" s="4"/>
      <c r="C74" s="81"/>
      <c r="D74" s="84"/>
      <c r="E74" s="84"/>
      <c r="F74" s="76" t="e">
        <f t="shared" si="4"/>
        <v>#DIV/0!</v>
      </c>
      <c r="G74" s="77" t="e">
        <f t="shared" si="5"/>
        <v>#DIV/0!</v>
      </c>
      <c r="H74" s="103" t="e">
        <f t="shared" si="8"/>
        <v>#DIV/0!</v>
      </c>
      <c r="I74" s="39">
        <v>1</v>
      </c>
      <c r="J74" s="104" t="e">
        <f t="shared" si="7"/>
        <v>#DIV/0!</v>
      </c>
      <c r="L74" s="105"/>
      <c r="M74" s="106"/>
      <c r="N74" s="1"/>
      <c r="O74" s="86"/>
    </row>
    <row r="75" spans="1:28" x14ac:dyDescent="0.25">
      <c r="A75" s="3"/>
      <c r="B75" s="4"/>
      <c r="C75" s="81"/>
      <c r="D75" s="84"/>
      <c r="E75" s="84"/>
      <c r="F75" s="76" t="e">
        <f t="shared" si="4"/>
        <v>#DIV/0!</v>
      </c>
      <c r="G75" s="77" t="e">
        <f t="shared" si="5"/>
        <v>#DIV/0!</v>
      </c>
      <c r="H75" s="103" t="e">
        <f t="shared" si="8"/>
        <v>#DIV/0!</v>
      </c>
      <c r="I75" s="39">
        <v>1</v>
      </c>
      <c r="J75" s="104" t="e">
        <f t="shared" si="7"/>
        <v>#DIV/0!</v>
      </c>
      <c r="L75" s="1"/>
      <c r="M75" s="1"/>
      <c r="N75" s="1"/>
      <c r="O75" s="86"/>
    </row>
    <row r="76" spans="1:28" x14ac:dyDescent="0.25">
      <c r="A76" s="3"/>
      <c r="B76" s="4"/>
      <c r="C76" s="81"/>
      <c r="D76" s="84"/>
      <c r="E76" s="84"/>
      <c r="F76" s="76" t="e">
        <f t="shared" si="4"/>
        <v>#DIV/0!</v>
      </c>
      <c r="G76" s="77" t="e">
        <f t="shared" si="5"/>
        <v>#DIV/0!</v>
      </c>
      <c r="H76" s="103" t="e">
        <f t="shared" si="8"/>
        <v>#DIV/0!</v>
      </c>
      <c r="I76" s="39">
        <v>1</v>
      </c>
      <c r="J76" s="104" t="e">
        <f t="shared" si="7"/>
        <v>#DIV/0!</v>
      </c>
      <c r="M76" s="1"/>
      <c r="N76" s="1"/>
      <c r="O76" s="86"/>
    </row>
    <row r="77" spans="1:28" x14ac:dyDescent="0.25">
      <c r="A77" s="3"/>
      <c r="B77" s="4"/>
      <c r="C77" s="81"/>
      <c r="D77" s="84"/>
      <c r="E77" s="84"/>
      <c r="F77" s="76" t="e">
        <f t="shared" si="4"/>
        <v>#DIV/0!</v>
      </c>
      <c r="G77" s="77" t="e">
        <f t="shared" si="5"/>
        <v>#DIV/0!</v>
      </c>
      <c r="H77" s="103" t="e">
        <f t="shared" si="8"/>
        <v>#DIV/0!</v>
      </c>
      <c r="I77" s="39">
        <v>1</v>
      </c>
      <c r="J77" s="104" t="e">
        <f t="shared" si="7"/>
        <v>#DIV/0!</v>
      </c>
      <c r="L77" s="1"/>
      <c r="M77" s="1"/>
      <c r="N77" s="107"/>
      <c r="O77" s="86"/>
    </row>
    <row r="78" spans="1:28" x14ac:dyDescent="0.25">
      <c r="A78" s="3"/>
      <c r="B78" s="4"/>
      <c r="C78" s="81"/>
      <c r="D78" s="84"/>
      <c r="E78" s="84"/>
      <c r="F78" s="76" t="e">
        <f t="shared" si="4"/>
        <v>#DIV/0!</v>
      </c>
      <c r="G78" s="77" t="e">
        <f t="shared" si="5"/>
        <v>#DIV/0!</v>
      </c>
      <c r="H78" s="103" t="e">
        <f t="shared" si="8"/>
        <v>#DIV/0!</v>
      </c>
      <c r="I78" s="39">
        <v>1</v>
      </c>
      <c r="J78" s="104" t="e">
        <f t="shared" si="7"/>
        <v>#DIV/0!</v>
      </c>
      <c r="L78" s="1"/>
      <c r="M78" s="1"/>
      <c r="N78" s="1"/>
      <c r="O78" s="86"/>
    </row>
    <row r="79" spans="1:28" x14ac:dyDescent="0.25">
      <c r="A79" s="3"/>
      <c r="B79" s="4"/>
      <c r="C79" s="81"/>
      <c r="D79" s="84"/>
      <c r="E79" s="84"/>
      <c r="F79" s="76" t="e">
        <f t="shared" si="4"/>
        <v>#DIV/0!</v>
      </c>
      <c r="G79" s="77" t="e">
        <f t="shared" si="5"/>
        <v>#DIV/0!</v>
      </c>
      <c r="H79" s="103" t="e">
        <f t="shared" si="8"/>
        <v>#DIV/0!</v>
      </c>
      <c r="I79" s="39">
        <v>1</v>
      </c>
      <c r="J79" s="104" t="e">
        <f t="shared" si="7"/>
        <v>#DIV/0!</v>
      </c>
      <c r="L79" s="108"/>
      <c r="M79" s="1"/>
      <c r="N79" s="1"/>
      <c r="O79" s="86"/>
    </row>
    <row r="80" spans="1:28" x14ac:dyDescent="0.25">
      <c r="A80" s="3"/>
      <c r="B80" s="4"/>
      <c r="C80" s="81"/>
      <c r="D80" s="84"/>
      <c r="E80" s="84"/>
      <c r="F80" s="76" t="e">
        <f t="shared" si="4"/>
        <v>#DIV/0!</v>
      </c>
      <c r="G80" s="77" t="e">
        <f t="shared" si="5"/>
        <v>#DIV/0!</v>
      </c>
      <c r="H80" s="103" t="e">
        <f t="shared" si="8"/>
        <v>#DIV/0!</v>
      </c>
      <c r="I80" s="39">
        <v>1</v>
      </c>
      <c r="J80" s="104" t="e">
        <f t="shared" si="7"/>
        <v>#DIV/0!</v>
      </c>
      <c r="L80" s="1"/>
      <c r="M80" s="1"/>
      <c r="N80" s="1"/>
      <c r="O80" s="86"/>
    </row>
    <row r="81" spans="1:15" x14ac:dyDescent="0.25">
      <c r="A81" s="3"/>
      <c r="B81" s="4"/>
      <c r="C81" s="81"/>
      <c r="D81" s="75"/>
      <c r="E81" s="75"/>
      <c r="F81" s="76" t="e">
        <f t="shared" si="4"/>
        <v>#DIV/0!</v>
      </c>
      <c r="G81" s="77" t="e">
        <f t="shared" si="5"/>
        <v>#DIV/0!</v>
      </c>
      <c r="H81" s="103" t="e">
        <f t="shared" si="8"/>
        <v>#DIV/0!</v>
      </c>
      <c r="I81" s="39">
        <v>1</v>
      </c>
      <c r="J81" s="104" t="e">
        <f t="shared" si="7"/>
        <v>#DIV/0!</v>
      </c>
      <c r="L81" s="1"/>
      <c r="M81" s="1"/>
      <c r="N81" s="1"/>
      <c r="O81" s="86"/>
    </row>
    <row r="82" spans="1:15" x14ac:dyDescent="0.25">
      <c r="A82" s="3"/>
      <c r="B82" s="4"/>
      <c r="C82" s="81"/>
      <c r="D82" s="84"/>
      <c r="E82" s="84"/>
      <c r="F82" s="76" t="e">
        <f t="shared" si="4"/>
        <v>#DIV/0!</v>
      </c>
      <c r="G82" s="77" t="e">
        <f t="shared" si="5"/>
        <v>#DIV/0!</v>
      </c>
      <c r="H82" s="103" t="e">
        <f t="shared" si="8"/>
        <v>#DIV/0!</v>
      </c>
      <c r="I82" s="39">
        <v>1</v>
      </c>
      <c r="J82" s="104" t="e">
        <f t="shared" si="7"/>
        <v>#DIV/0!</v>
      </c>
      <c r="L82" s="1"/>
      <c r="M82" s="1"/>
      <c r="N82" s="1"/>
      <c r="O82" s="86"/>
    </row>
    <row r="83" spans="1:15" x14ac:dyDescent="0.25">
      <c r="A83" s="3"/>
      <c r="B83" s="4"/>
      <c r="C83" s="81"/>
      <c r="D83" s="84"/>
      <c r="E83" s="84"/>
      <c r="F83" s="76" t="e">
        <f t="shared" si="4"/>
        <v>#DIV/0!</v>
      </c>
      <c r="G83" s="77" t="e">
        <f t="shared" si="5"/>
        <v>#DIV/0!</v>
      </c>
      <c r="H83" s="103" t="e">
        <f t="shared" si="8"/>
        <v>#DIV/0!</v>
      </c>
      <c r="I83" s="39">
        <v>1</v>
      </c>
      <c r="J83" s="104" t="e">
        <f t="shared" si="7"/>
        <v>#DIV/0!</v>
      </c>
      <c r="L83" s="1"/>
      <c r="M83" s="1"/>
      <c r="N83" s="1"/>
      <c r="O83" s="86"/>
    </row>
    <row r="84" spans="1:15" x14ac:dyDescent="0.25">
      <c r="A84" s="3"/>
      <c r="B84" s="4"/>
      <c r="C84" s="81"/>
      <c r="D84" s="84"/>
      <c r="E84" s="84"/>
      <c r="F84" s="76" t="e">
        <f t="shared" si="4"/>
        <v>#DIV/0!</v>
      </c>
      <c r="G84" s="77" t="e">
        <f t="shared" si="5"/>
        <v>#DIV/0!</v>
      </c>
      <c r="H84" s="103" t="e">
        <f t="shared" si="8"/>
        <v>#DIV/0!</v>
      </c>
      <c r="I84" s="39">
        <v>1</v>
      </c>
      <c r="J84" s="104" t="e">
        <f t="shared" si="7"/>
        <v>#DIV/0!</v>
      </c>
      <c r="L84" s="1"/>
      <c r="M84" s="1"/>
      <c r="N84" s="1"/>
      <c r="O84" s="86"/>
    </row>
    <row r="85" spans="1:15" x14ac:dyDescent="0.25">
      <c r="A85" s="3"/>
      <c r="B85" s="4"/>
      <c r="C85" s="81"/>
      <c r="D85" s="75"/>
      <c r="E85" s="75"/>
      <c r="F85" s="76" t="e">
        <f t="shared" si="4"/>
        <v>#DIV/0!</v>
      </c>
      <c r="G85" s="77" t="e">
        <f t="shared" si="5"/>
        <v>#DIV/0!</v>
      </c>
      <c r="H85" s="103" t="e">
        <f t="shared" si="8"/>
        <v>#DIV/0!</v>
      </c>
      <c r="I85" s="39">
        <v>1</v>
      </c>
      <c r="J85" s="104" t="e">
        <f t="shared" si="7"/>
        <v>#DIV/0!</v>
      </c>
      <c r="O85" s="86"/>
    </row>
    <row r="86" spans="1:15" x14ac:dyDescent="0.25">
      <c r="A86" s="3"/>
      <c r="B86" s="4"/>
      <c r="C86" s="81"/>
      <c r="D86" s="84"/>
      <c r="E86" s="84"/>
      <c r="F86" s="76" t="e">
        <f t="shared" si="4"/>
        <v>#DIV/0!</v>
      </c>
      <c r="G86" s="77" t="e">
        <f t="shared" si="5"/>
        <v>#DIV/0!</v>
      </c>
      <c r="H86" s="103" t="e">
        <f t="shared" si="8"/>
        <v>#DIV/0!</v>
      </c>
      <c r="I86" s="39">
        <v>1</v>
      </c>
      <c r="J86" s="104" t="e">
        <f t="shared" si="7"/>
        <v>#DIV/0!</v>
      </c>
      <c r="O86" s="5"/>
    </row>
    <row r="87" spans="1:15" x14ac:dyDescent="0.25">
      <c r="A87" s="3"/>
      <c r="B87" s="4"/>
      <c r="C87" s="81"/>
      <c r="D87" s="84"/>
      <c r="E87" s="84"/>
      <c r="F87" s="76" t="e">
        <f t="shared" si="4"/>
        <v>#DIV/0!</v>
      </c>
      <c r="G87" s="77" t="e">
        <f t="shared" si="5"/>
        <v>#DIV/0!</v>
      </c>
      <c r="H87" s="103" t="e">
        <f t="shared" si="8"/>
        <v>#DIV/0!</v>
      </c>
      <c r="I87" s="39">
        <v>1</v>
      </c>
      <c r="J87" s="104" t="e">
        <f t="shared" si="7"/>
        <v>#DIV/0!</v>
      </c>
      <c r="O87" s="5"/>
    </row>
    <row r="88" spans="1:15" ht="15.75" thickBot="1" x14ac:dyDescent="0.3">
      <c r="A88" s="3"/>
      <c r="B88" s="4"/>
      <c r="C88" s="88"/>
      <c r="D88" s="109"/>
      <c r="E88" s="109"/>
      <c r="F88" s="90" t="e">
        <f t="shared" si="0"/>
        <v>#DIV/0!</v>
      </c>
      <c r="G88" s="91" t="e">
        <f>ABS((STDEV(D88:E88)/AVERAGE(D88:E88))*100)</f>
        <v>#DIV/0!</v>
      </c>
      <c r="H88" s="110" t="e">
        <f t="shared" si="2"/>
        <v>#DIV/0!</v>
      </c>
      <c r="I88" s="48">
        <v>1</v>
      </c>
      <c r="J88" s="111" t="e">
        <f t="shared" si="3"/>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B348" s="3"/>
      <c r="C348" s="3"/>
      <c r="D348" s="3"/>
      <c r="E348" s="3"/>
      <c r="F348" s="3"/>
      <c r="G348" s="3"/>
      <c r="H348" s="3"/>
      <c r="I348" s="3"/>
      <c r="J348" s="3"/>
      <c r="K348" s="3"/>
      <c r="L348" s="3"/>
      <c r="M348" s="3"/>
      <c r="N348" s="3"/>
      <c r="O348" s="3"/>
    </row>
    <row r="349" spans="1:15" x14ac:dyDescent="0.25">
      <c r="B349" s="3"/>
      <c r="C349" s="3"/>
      <c r="D349" s="3"/>
      <c r="E349" s="3"/>
      <c r="F349" s="3"/>
      <c r="G349" s="3"/>
      <c r="H349" s="3"/>
      <c r="I349" s="3"/>
      <c r="J349" s="3"/>
      <c r="K349" s="3"/>
      <c r="L349" s="3"/>
      <c r="M349" s="3"/>
      <c r="N349" s="3"/>
      <c r="O349" s="3"/>
    </row>
    <row r="350" spans="1:15" x14ac:dyDescent="0.25">
      <c r="B350" s="3"/>
      <c r="C350" s="3"/>
      <c r="D350" s="3"/>
      <c r="E350" s="3"/>
      <c r="F350" s="3"/>
      <c r="G350" s="3"/>
      <c r="H350" s="3"/>
      <c r="I350" s="3"/>
      <c r="J350" s="3"/>
      <c r="K350" s="3"/>
      <c r="L350" s="3"/>
      <c r="M350" s="3"/>
      <c r="N350" s="3"/>
      <c r="O350" s="3"/>
    </row>
    <row r="351" spans="1:15" x14ac:dyDescent="0.25">
      <c r="B351" s="3"/>
      <c r="C351" s="3"/>
      <c r="D351" s="3"/>
      <c r="E351" s="3"/>
      <c r="F351" s="3"/>
      <c r="G351" s="3"/>
      <c r="H351" s="3"/>
      <c r="I351" s="3"/>
      <c r="J351" s="3"/>
      <c r="K351" s="3"/>
      <c r="L351" s="3"/>
      <c r="M351" s="3"/>
      <c r="N351" s="3"/>
      <c r="O351" s="3"/>
    </row>
    <row r="352" spans="1:15" x14ac:dyDescent="0.25">
      <c r="B352" s="3"/>
      <c r="C352" s="3"/>
      <c r="D352" s="3"/>
      <c r="E352" s="3"/>
      <c r="F352" s="3"/>
      <c r="G352" s="3"/>
      <c r="H352" s="3"/>
      <c r="I352" s="3"/>
      <c r="J352" s="3"/>
      <c r="K352" s="3"/>
      <c r="L352" s="3"/>
      <c r="M352" s="3"/>
      <c r="N352" s="3"/>
      <c r="O352" s="3"/>
    </row>
    <row r="353" spans="2:15" x14ac:dyDescent="0.25">
      <c r="B353" s="3"/>
      <c r="C353" s="3"/>
      <c r="D353" s="3"/>
      <c r="E353" s="3"/>
      <c r="F353" s="3"/>
      <c r="G353" s="3"/>
      <c r="H353" s="3"/>
      <c r="I353" s="3"/>
      <c r="J353" s="3"/>
      <c r="K353" s="3"/>
      <c r="L353" s="3"/>
      <c r="M353" s="3"/>
      <c r="N353" s="3"/>
      <c r="O353" s="3"/>
    </row>
    <row r="354" spans="2:15" x14ac:dyDescent="0.25">
      <c r="B354" s="3"/>
      <c r="C354" s="3"/>
      <c r="D354" s="3"/>
      <c r="E354" s="3"/>
      <c r="F354" s="3"/>
      <c r="G354" s="3"/>
      <c r="H354" s="3"/>
      <c r="I354" s="3"/>
      <c r="J354" s="3"/>
      <c r="K354" s="3"/>
      <c r="L354" s="3"/>
      <c r="M354" s="3"/>
      <c r="N354" s="3"/>
      <c r="O354" s="3"/>
    </row>
    <row r="355" spans="2:15" x14ac:dyDescent="0.25">
      <c r="B355" s="3"/>
      <c r="C355" s="3"/>
      <c r="D355" s="3"/>
      <c r="E355" s="3"/>
      <c r="F355" s="3"/>
      <c r="G355" s="3"/>
      <c r="H355" s="3"/>
      <c r="I355" s="3"/>
      <c r="J355" s="3"/>
      <c r="K355" s="3"/>
      <c r="L355" s="3"/>
      <c r="M355" s="3"/>
      <c r="N355" s="3"/>
      <c r="O355" s="3"/>
    </row>
    <row r="356" spans="2:15" x14ac:dyDescent="0.25">
      <c r="B356" s="3"/>
      <c r="C356" s="3"/>
      <c r="D356" s="3"/>
      <c r="E356" s="3"/>
      <c r="F356" s="3"/>
      <c r="G356" s="3"/>
      <c r="H356" s="3"/>
      <c r="I356" s="3"/>
      <c r="J356" s="3"/>
      <c r="K356" s="3"/>
      <c r="L356" s="3"/>
      <c r="M356" s="3"/>
      <c r="N356" s="3"/>
      <c r="O356" s="3"/>
    </row>
    <row r="357" spans="2:15" x14ac:dyDescent="0.25">
      <c r="B357" s="3"/>
      <c r="C357" s="3"/>
      <c r="D357" s="3"/>
      <c r="E357" s="3"/>
      <c r="F357" s="3"/>
      <c r="G357" s="3"/>
      <c r="H357" s="3"/>
      <c r="I357" s="3"/>
      <c r="J357" s="3"/>
      <c r="K357" s="3"/>
      <c r="L357" s="3"/>
      <c r="M357" s="3"/>
      <c r="N357" s="3"/>
      <c r="O357" s="3"/>
    </row>
    <row r="358" spans="2:15" x14ac:dyDescent="0.25">
      <c r="B358" s="3"/>
      <c r="C358" s="3"/>
      <c r="D358" s="3"/>
      <c r="E358" s="3"/>
      <c r="F358" s="3"/>
      <c r="G358" s="3"/>
      <c r="H358" s="3"/>
      <c r="I358" s="3"/>
      <c r="J358" s="3"/>
      <c r="K358" s="3"/>
      <c r="L358" s="3"/>
      <c r="M358" s="3"/>
      <c r="N358" s="3"/>
      <c r="O358" s="3"/>
    </row>
    <row r="359" spans="2:15" x14ac:dyDescent="0.25">
      <c r="B359" s="3"/>
      <c r="C359" s="3"/>
      <c r="D359" s="3"/>
      <c r="E359" s="3"/>
      <c r="F359" s="3"/>
      <c r="G359" s="3"/>
      <c r="H359" s="3"/>
      <c r="I359" s="3"/>
      <c r="J359" s="3"/>
      <c r="K359" s="3"/>
      <c r="L359" s="3"/>
      <c r="M359" s="3"/>
      <c r="N359" s="3"/>
      <c r="O359" s="3"/>
    </row>
    <row r="360" spans="2:15" x14ac:dyDescent="0.25">
      <c r="B360" s="3"/>
      <c r="C360" s="3"/>
      <c r="D360" s="3"/>
      <c r="E360" s="3"/>
      <c r="F360" s="3"/>
      <c r="G360" s="3"/>
      <c r="H360" s="3"/>
      <c r="I360" s="3"/>
      <c r="J360" s="3"/>
      <c r="K360" s="3"/>
      <c r="L360" s="3"/>
      <c r="M360" s="3"/>
      <c r="N360" s="3"/>
      <c r="O360" s="3"/>
    </row>
    <row r="361" spans="2:15" x14ac:dyDescent="0.25">
      <c r="B361" s="3"/>
      <c r="C361" s="3"/>
      <c r="D361" s="3"/>
      <c r="E361" s="3"/>
      <c r="F361" s="3"/>
      <c r="G361" s="3"/>
      <c r="H361" s="3"/>
      <c r="I361" s="3"/>
      <c r="J361" s="3"/>
      <c r="K361" s="3"/>
      <c r="L361" s="3"/>
      <c r="M361" s="3"/>
      <c r="N361" s="3"/>
      <c r="O361" s="3"/>
    </row>
    <row r="362" spans="2:15" x14ac:dyDescent="0.25">
      <c r="B362" s="3"/>
      <c r="C362" s="3"/>
      <c r="D362" s="3"/>
      <c r="E362" s="3"/>
      <c r="F362" s="3"/>
      <c r="G362" s="3"/>
      <c r="H362" s="3"/>
      <c r="I362" s="3"/>
      <c r="J362" s="3"/>
      <c r="K362" s="3"/>
      <c r="L362" s="3"/>
      <c r="M362" s="3"/>
      <c r="N362" s="3"/>
      <c r="O362" s="3"/>
    </row>
    <row r="363" spans="2:15" x14ac:dyDescent="0.25">
      <c r="B363" s="3"/>
      <c r="C363" s="3"/>
      <c r="D363" s="3"/>
      <c r="E363" s="3"/>
      <c r="F363" s="3"/>
      <c r="G363" s="3"/>
      <c r="H363" s="3"/>
      <c r="I363" s="3"/>
      <c r="J363" s="3"/>
      <c r="K363" s="3"/>
      <c r="L363" s="3"/>
      <c r="M363" s="3"/>
      <c r="N363" s="3"/>
      <c r="O363" s="3"/>
    </row>
    <row r="364" spans="2:15" x14ac:dyDescent="0.25">
      <c r="B364" s="3"/>
      <c r="C364" s="3"/>
      <c r="D364" s="3"/>
      <c r="E364" s="3"/>
      <c r="F364" s="3"/>
      <c r="G364" s="3"/>
      <c r="H364" s="3"/>
      <c r="I364" s="3"/>
      <c r="J364" s="3"/>
      <c r="K364" s="3"/>
      <c r="L364" s="3"/>
      <c r="M364" s="3"/>
      <c r="N364" s="3"/>
      <c r="O364" s="3"/>
    </row>
    <row r="365" spans="2:15" x14ac:dyDescent="0.25">
      <c r="B365" s="3"/>
      <c r="C365" s="3"/>
      <c r="D365" s="3"/>
      <c r="E365" s="3"/>
      <c r="F365" s="3"/>
      <c r="G365" s="3"/>
      <c r="H365" s="3"/>
      <c r="I365" s="3"/>
      <c r="J365" s="3"/>
      <c r="K365" s="3"/>
      <c r="L365" s="3"/>
      <c r="M365" s="3"/>
      <c r="N365" s="3"/>
      <c r="O365" s="3"/>
    </row>
    <row r="366" spans="2:15" x14ac:dyDescent="0.25">
      <c r="B366" s="3"/>
      <c r="C366" s="3"/>
      <c r="D366" s="3"/>
      <c r="E366" s="3"/>
      <c r="F366" s="3"/>
      <c r="G366" s="3"/>
      <c r="H366" s="3"/>
      <c r="I366" s="3"/>
      <c r="J366" s="3"/>
      <c r="K366" s="3"/>
      <c r="L366" s="3"/>
      <c r="M366" s="3"/>
      <c r="N366" s="3"/>
      <c r="O366" s="3"/>
    </row>
  </sheetData>
  <sheetProtection algorithmName="SHA-512" hashValue="hc3MTMBGhO3D7Wf4PpcHSJPpvh+P102EI5wFzbh1Lm+8DW2EkwHxluOK1zde1P5vXQZ4s069KzhLYlsZxsTGiQ==" saltValue="MR6fR1FI6Eo5o6MdY+yTmw==" spinCount="100000" sheet="1" objects="1" scenarios="1"/>
  <mergeCells count="22">
    <mergeCell ref="C7:M7"/>
    <mergeCell ref="A1:P1"/>
    <mergeCell ref="B2:O2"/>
    <mergeCell ref="C4:I4"/>
    <mergeCell ref="C5:O5"/>
    <mergeCell ref="C6:O6"/>
    <mergeCell ref="C8:O8"/>
    <mergeCell ref="C13:E13"/>
    <mergeCell ref="G13:J13"/>
    <mergeCell ref="D14:E14"/>
    <mergeCell ref="G14:H14"/>
    <mergeCell ref="I14:J14"/>
    <mergeCell ref="C44:G44"/>
    <mergeCell ref="H44:J44"/>
    <mergeCell ref="L45:N45"/>
    <mergeCell ref="L46:L48"/>
    <mergeCell ref="D15:E15"/>
    <mergeCell ref="C16:C20"/>
    <mergeCell ref="D16:E20"/>
    <mergeCell ref="C22:J22"/>
    <mergeCell ref="L23:N23"/>
    <mergeCell ref="H33:I33"/>
  </mergeCells>
  <conditionalFormatting sqref="F46:F88">
    <cfRule type="cellIs" dxfId="223" priority="1" stopIfTrue="1" operator="lessThan">
      <formula>$G$25</formula>
    </cfRule>
    <cfRule type="cellIs" dxfId="222" priority="2" stopIfTrue="1" operator="between">
      <formula>$G$25</formula>
      <formula>$G$28</formula>
    </cfRule>
    <cfRule type="cellIs" dxfId="221" priority="3" stopIfTrue="1" operator="greaterThan">
      <formula>$G$28</formula>
    </cfRule>
  </conditionalFormatting>
  <conditionalFormatting sqref="H24:H28 G46:G88">
    <cfRule type="cellIs" dxfId="220" priority="9" stopIfTrue="1" operator="equal">
      <formula>20</formula>
    </cfRule>
    <cfRule type="cellIs" dxfId="219" priority="10" stopIfTrue="1" operator="lessThan">
      <formula>20</formula>
    </cfRule>
    <cfRule type="cellIs" dxfId="218" priority="11" stopIfTrue="1" operator="greaterThan">
      <formula>20</formula>
    </cfRule>
  </conditionalFormatting>
  <conditionalFormatting sqref="J25:J28">
    <cfRule type="cellIs" dxfId="217" priority="4" stopIfTrue="1" operator="equal">
      <formula>35</formula>
    </cfRule>
    <cfRule type="cellIs" dxfId="216" priority="5" stopIfTrue="1" operator="lessThan">
      <formula>35</formula>
    </cfRule>
    <cfRule type="cellIs" dxfId="215" priority="6" stopIfTrue="1" operator="greaterThan">
      <formula>35</formula>
    </cfRule>
  </conditionalFormatting>
  <conditionalFormatting sqref="J46:J88">
    <cfRule type="cellIs" dxfId="214" priority="12" stopIfTrue="1" operator="between">
      <formula>#REF!</formula>
      <formula>#REF!</formula>
    </cfRule>
    <cfRule type="cellIs" dxfId="213" priority="13" stopIfTrue="1" operator="lessThan">
      <formula>#REF!</formula>
    </cfRule>
    <cfRule type="cellIs" dxfId="212" priority="14" stopIfTrue="1" operator="greaterThan">
      <formula>#REF!</formula>
    </cfRule>
  </conditionalFormatting>
  <conditionalFormatting sqref="N24:N28">
    <cfRule type="cellIs" dxfId="211" priority="7" stopIfTrue="1" operator="equal">
      <formula>"Incorrect"</formula>
    </cfRule>
    <cfRule type="cellIs" dxfId="210"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71DBD-E949-4F93-9783-2D3D2229DE02}">
  <dimension ref="A1:CV366"/>
  <sheetViews>
    <sheetView zoomScaleNormal="100" workbookViewId="0">
      <selection activeCell="Q88" sqref="Q88"/>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2"/>
      <c r="B1" s="162"/>
      <c r="C1" s="162"/>
      <c r="D1" s="162"/>
      <c r="E1" s="162"/>
      <c r="F1" s="162"/>
      <c r="G1" s="162"/>
      <c r="H1" s="162"/>
      <c r="I1" s="162"/>
      <c r="J1" s="162"/>
      <c r="K1" s="162"/>
      <c r="L1" s="162"/>
      <c r="M1" s="162"/>
      <c r="N1" s="162"/>
      <c r="O1" s="162"/>
      <c r="P1" s="162"/>
    </row>
    <row r="2" spans="1:100" ht="21.75" thickBot="1" x14ac:dyDescent="0.4">
      <c r="A2" s="3"/>
      <c r="B2" s="129" t="s">
        <v>67</v>
      </c>
      <c r="C2" s="130"/>
      <c r="D2" s="130"/>
      <c r="E2" s="130"/>
      <c r="F2" s="130"/>
      <c r="G2" s="130"/>
      <c r="H2" s="130"/>
      <c r="I2" s="130"/>
      <c r="J2" s="130"/>
      <c r="K2" s="130"/>
      <c r="L2" s="130"/>
      <c r="M2" s="130"/>
      <c r="N2" s="130"/>
      <c r="O2" s="130"/>
    </row>
    <row r="3" spans="1:100" x14ac:dyDescent="0.25">
      <c r="A3" s="3"/>
      <c r="B3" s="4"/>
      <c r="C3" s="2" t="s">
        <v>1</v>
      </c>
      <c r="O3" s="5"/>
    </row>
    <row r="4" spans="1:100" ht="18" x14ac:dyDescent="0.35">
      <c r="A4" s="3"/>
      <c r="B4" s="4"/>
      <c r="C4" s="157" t="s">
        <v>52</v>
      </c>
      <c r="D4" s="157"/>
      <c r="E4" s="157"/>
      <c r="F4" s="157"/>
      <c r="G4" s="157"/>
      <c r="H4" s="157"/>
      <c r="I4" s="157"/>
      <c r="O4" s="5"/>
    </row>
    <row r="5" spans="1:100" ht="31.5" customHeight="1" x14ac:dyDescent="0.25">
      <c r="A5" s="3"/>
      <c r="B5" s="4"/>
      <c r="C5" s="155" t="s">
        <v>3</v>
      </c>
      <c r="D5" s="155"/>
      <c r="E5" s="155"/>
      <c r="F5" s="155"/>
      <c r="G5" s="155"/>
      <c r="H5" s="155"/>
      <c r="I5" s="155"/>
      <c r="J5" s="155"/>
      <c r="K5" s="155"/>
      <c r="L5" s="155"/>
      <c r="M5" s="155"/>
      <c r="N5" s="155"/>
      <c r="O5" s="156"/>
    </row>
    <row r="6" spans="1:100" ht="46.5" customHeight="1" x14ac:dyDescent="0.25">
      <c r="A6" s="3"/>
      <c r="B6" s="4"/>
      <c r="C6" s="155" t="s">
        <v>111</v>
      </c>
      <c r="D6" s="155"/>
      <c r="E6" s="155"/>
      <c r="F6" s="155"/>
      <c r="G6" s="155"/>
      <c r="H6" s="155"/>
      <c r="I6" s="155"/>
      <c r="J6" s="155"/>
      <c r="K6" s="155"/>
      <c r="L6" s="155"/>
      <c r="M6" s="155"/>
      <c r="N6" s="155"/>
      <c r="O6" s="156"/>
    </row>
    <row r="7" spans="1:100" x14ac:dyDescent="0.25">
      <c r="A7" s="3"/>
      <c r="B7" s="4"/>
      <c r="C7" s="157" t="s">
        <v>53</v>
      </c>
      <c r="D7" s="157"/>
      <c r="E7" s="157"/>
      <c r="F7" s="157"/>
      <c r="G7" s="157"/>
      <c r="H7" s="157"/>
      <c r="I7" s="157"/>
      <c r="J7" s="157"/>
      <c r="K7" s="157"/>
      <c r="L7" s="157"/>
      <c r="M7" s="157"/>
      <c r="O7" s="5"/>
    </row>
    <row r="8" spans="1:100" x14ac:dyDescent="0.25">
      <c r="A8" s="3"/>
      <c r="B8" s="4"/>
      <c r="C8" s="157" t="s">
        <v>54</v>
      </c>
      <c r="D8" s="157"/>
      <c r="E8" s="157"/>
      <c r="F8" s="157"/>
      <c r="G8" s="157"/>
      <c r="H8" s="157"/>
      <c r="I8" s="157"/>
      <c r="J8" s="157"/>
      <c r="K8" s="157"/>
      <c r="L8" s="157"/>
      <c r="M8" s="157"/>
      <c r="N8" s="157"/>
      <c r="O8" s="161"/>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96</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58" t="s">
        <v>5</v>
      </c>
      <c r="D13" s="159"/>
      <c r="E13" s="160"/>
      <c r="G13" s="129" t="s">
        <v>6</v>
      </c>
      <c r="H13" s="130"/>
      <c r="I13" s="130"/>
      <c r="J13" s="131"/>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40"/>
      <c r="E14" s="141"/>
      <c r="G14" s="142" t="s">
        <v>8</v>
      </c>
      <c r="H14" s="134"/>
      <c r="I14" s="143"/>
      <c r="J14" s="144"/>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5"/>
      <c r="E15" s="146"/>
      <c r="G15" s="14" t="s">
        <v>10</v>
      </c>
      <c r="H15" s="15" t="s">
        <v>68</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7" t="s">
        <v>14</v>
      </c>
      <c r="D16" s="149"/>
      <c r="E16" s="150"/>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7"/>
      <c r="D17" s="151"/>
      <c r="E17" s="152"/>
      <c r="G17" s="18" t="s">
        <v>16</v>
      </c>
      <c r="H17" s="19">
        <v>20</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7"/>
      <c r="D18" s="151"/>
      <c r="E18" s="152"/>
      <c r="G18" s="18" t="s">
        <v>17</v>
      </c>
      <c r="H18" s="19">
        <v>80</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7"/>
      <c r="D19" s="151"/>
      <c r="E19" s="152"/>
      <c r="G19" s="18" t="s">
        <v>18</v>
      </c>
      <c r="H19" s="19">
        <v>200</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8"/>
      <c r="D20" s="153"/>
      <c r="E20" s="154"/>
      <c r="G20" s="24" t="s">
        <v>19</v>
      </c>
      <c r="H20" s="95">
        <v>400</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9" t="s">
        <v>20</v>
      </c>
      <c r="D22" s="130"/>
      <c r="E22" s="130"/>
      <c r="F22" s="130"/>
      <c r="G22" s="130"/>
      <c r="H22" s="130"/>
      <c r="I22" s="130"/>
      <c r="J22" s="131"/>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68</v>
      </c>
      <c r="E23" s="17" t="s">
        <v>21</v>
      </c>
      <c r="F23" s="17" t="s">
        <v>22</v>
      </c>
      <c r="G23" s="27" t="s">
        <v>23</v>
      </c>
      <c r="H23" s="17" t="s">
        <v>24</v>
      </c>
      <c r="I23" s="17" t="s">
        <v>13</v>
      </c>
      <c r="J23" s="15" t="s">
        <v>25</v>
      </c>
      <c r="L23" s="132" t="s">
        <v>26</v>
      </c>
      <c r="M23" s="133"/>
      <c r="N23" s="134"/>
      <c r="O23" s="5"/>
    </row>
    <row r="24" spans="1:100" x14ac:dyDescent="0.25">
      <c r="A24" s="3"/>
      <c r="B24" s="4"/>
      <c r="C24" s="28" t="s">
        <v>15</v>
      </c>
      <c r="D24" s="96">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97">
        <v>20</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97">
        <v>80</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97">
        <v>200</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98">
        <v>400</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35" t="s">
        <v>32</v>
      </c>
      <c r="I33" s="136"/>
      <c r="J33" s="1"/>
      <c r="K33" s="56"/>
      <c r="N33" s="10"/>
      <c r="O33" s="59"/>
      <c r="P33" s="60"/>
      <c r="Q33" s="61"/>
      <c r="R33" s="37"/>
      <c r="S33" s="37"/>
      <c r="T33" s="37"/>
      <c r="U33" s="37"/>
      <c r="V33" s="37"/>
      <c r="W33" s="37"/>
      <c r="X33" s="37"/>
    </row>
    <row r="34" spans="1:28" x14ac:dyDescent="0.25">
      <c r="A34" s="3"/>
      <c r="B34" s="4"/>
      <c r="H34" s="44" t="s">
        <v>33</v>
      </c>
      <c r="I34" s="99" t="e">
        <f>INDEX(LINEST($G$25:$G$28,($D$25:$D$28)^{0,1,2},,TRUE),1,1)</f>
        <v>#VALUE!</v>
      </c>
      <c r="J34" s="1"/>
      <c r="L34" s="100"/>
      <c r="O34" s="5"/>
      <c r="S34" s="37"/>
      <c r="T34" s="37"/>
    </row>
    <row r="35" spans="1:28" x14ac:dyDescent="0.25">
      <c r="A35" s="3"/>
      <c r="B35" s="4"/>
      <c r="H35" s="44" t="s">
        <v>34</v>
      </c>
      <c r="I35" s="101" t="e">
        <f>INDEX(LINEST($G$25:$G$28,($D$25:$D$28)^{0,1,2},,TRUE),1,2)</f>
        <v>#VALUE!</v>
      </c>
      <c r="L35" s="100"/>
      <c r="O35" s="5"/>
    </row>
    <row r="36" spans="1:28" ht="15.75" thickBot="1" x14ac:dyDescent="0.3">
      <c r="A36" s="3"/>
      <c r="B36" s="4"/>
      <c r="D36" s="56"/>
      <c r="E36" s="64"/>
      <c r="F36" s="1"/>
      <c r="H36" s="53" t="s">
        <v>35</v>
      </c>
      <c r="I36" s="102" t="e">
        <f>INDEX(LINEST($G$25:$G$28,($D$25:$D$28)^{0,1,2},,TRUE),1,4)</f>
        <v>#VALUE!</v>
      </c>
      <c r="J36" s="56"/>
      <c r="L36" s="100"/>
      <c r="O36" s="5"/>
    </row>
    <row r="37" spans="1:28" ht="18" thickBot="1" x14ac:dyDescent="0.3">
      <c r="A37" s="3"/>
      <c r="B37" s="4"/>
      <c r="D37" s="56"/>
      <c r="E37" s="64"/>
      <c r="F37" s="1"/>
      <c r="H37" s="53" t="s">
        <v>57</v>
      </c>
      <c r="I37" s="102" t="e">
        <f>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9" t="s">
        <v>37</v>
      </c>
      <c r="D44" s="130"/>
      <c r="E44" s="130"/>
      <c r="F44" s="130"/>
      <c r="G44" s="131"/>
      <c r="H44" s="129" t="s">
        <v>38</v>
      </c>
      <c r="I44" s="130"/>
      <c r="J44" s="131"/>
      <c r="K44" s="56"/>
      <c r="O44" s="5"/>
    </row>
    <row r="45" spans="1:28" ht="45.75" thickBot="1" x14ac:dyDescent="0.3">
      <c r="A45" s="3"/>
      <c r="B45" s="4"/>
      <c r="C45" s="68" t="s">
        <v>39</v>
      </c>
      <c r="D45" s="69" t="s">
        <v>21</v>
      </c>
      <c r="E45" s="69" t="s">
        <v>22</v>
      </c>
      <c r="F45" s="69" t="s">
        <v>12</v>
      </c>
      <c r="G45" s="70" t="s">
        <v>24</v>
      </c>
      <c r="H45" s="71" t="s">
        <v>58</v>
      </c>
      <c r="I45" s="72" t="s">
        <v>41</v>
      </c>
      <c r="J45" s="73" t="s">
        <v>59</v>
      </c>
      <c r="L45" s="137" t="s">
        <v>43</v>
      </c>
      <c r="M45" s="138"/>
      <c r="N45" s="139"/>
      <c r="O45" s="5"/>
    </row>
    <row r="46" spans="1:28" x14ac:dyDescent="0.25">
      <c r="A46" s="3"/>
      <c r="B46" s="4"/>
      <c r="C46" s="74"/>
      <c r="D46" s="84"/>
      <c r="E46" s="84"/>
      <c r="F46" s="76" t="e">
        <f t="shared" ref="F46:F88" si="0">AVERAGE(D46:E46)-(AVERAGE(E$24:F$24))</f>
        <v>#DIV/0!</v>
      </c>
      <c r="G46" s="77" t="e">
        <f>ABS((STDEV(D46:E46)/AVERAGE(D46:E46))*100)</f>
        <v>#DIV/0!</v>
      </c>
      <c r="H46" s="103" t="e">
        <f>IF(F46&lt;$G$25, "&lt; LoQ",IF(F46&gt;$G$28,"&gt; ULoQ",((-$I$35+SQRT(POWER($I$35,2)-4*$I$34*($I$36-F46)))/(2*$I$34))))</f>
        <v>#DIV/0!</v>
      </c>
      <c r="I46" s="78">
        <v>1</v>
      </c>
      <c r="J46" s="104" t="e">
        <f>IF(F46&lt;$G$25, "&lt; LoQ",IF(F46&gt;$G$28,"&gt; ULoQ",H46*I46))</f>
        <v>#DIV/0!</v>
      </c>
      <c r="L46" s="126" t="s">
        <v>60</v>
      </c>
      <c r="M46" s="79" t="s">
        <v>45</v>
      </c>
      <c r="N46" s="80" t="s">
        <v>46</v>
      </c>
      <c r="O46" s="5"/>
    </row>
    <row r="47" spans="1:28" x14ac:dyDescent="0.25">
      <c r="A47" s="3"/>
      <c r="B47" s="4"/>
      <c r="C47" s="81"/>
      <c r="D47" s="84"/>
      <c r="E47" s="84"/>
      <c r="F47" s="76" t="e">
        <f t="shared" si="0"/>
        <v>#DIV/0!</v>
      </c>
      <c r="G47" s="77" t="e">
        <f t="shared" ref="G47:G88" si="1">ABS((STDEV(D47:E47)/AVERAGE(D47:E47))*100)</f>
        <v>#DIV/0!</v>
      </c>
      <c r="H47" s="103" t="e">
        <f t="shared" ref="H47:H88" si="2">IF(F47&lt;$G$25, "&lt; LoQ",IF(F47&gt;$G$28,"&gt; ULoQ",((-$I$35+SQRT(POWER($I$35,2)-4*$I$34*($I$36-F47)))/(2*$I$34))))</f>
        <v>#DIV/0!</v>
      </c>
      <c r="I47" s="39">
        <v>1</v>
      </c>
      <c r="J47" s="104" t="e">
        <f t="shared" ref="J47:J87" si="3">IF(F47&lt;$G$25, "&lt; LoQ",IF(F47&gt;$G$28,"&gt; ULoQ",H47*I47))</f>
        <v>#DIV/0!</v>
      </c>
      <c r="L47" s="127"/>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28"/>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 t="shared" si="3"/>
        <v>#DIV/0!</v>
      </c>
      <c r="O49" s="5"/>
    </row>
    <row r="50" spans="1:27" x14ac:dyDescent="0.25">
      <c r="A50" s="3"/>
      <c r="B50" s="4"/>
      <c r="C50" s="81"/>
      <c r="D50" s="84"/>
      <c r="E50" s="84"/>
      <c r="F50" s="76" t="e">
        <f t="shared" ref="F50:F68" si="4">AVERAGE(D50:E50)-(AVERAGE(E$24:F$24))</f>
        <v>#DIV/0!</v>
      </c>
      <c r="G50" s="77" t="e">
        <f t="shared" ref="G50:G51" si="5">ABS((STDEV(D50:E50)/AVERAGE(D50:E50))*100)</f>
        <v>#DIV/0!</v>
      </c>
      <c r="H50" s="103" t="e">
        <f t="shared" ref="H50:H68" si="6">IF(F50&lt;$G$25, "&lt; LoQ",IF(F50&gt;$G$28,"&gt; ULoQ",((-$I$35+SQRT(POWER($I$35,2)-4*$I$34*($I$36-F50)))/(2*$I$34))))</f>
        <v>#DIV/0!</v>
      </c>
      <c r="I50" s="39">
        <v>1</v>
      </c>
      <c r="J50" s="104" t="e">
        <f t="shared" ref="J50:J68" si="7">IF(F50&lt;$G$25, "&lt; LoQ",IF(F50&gt;$G$28,"&gt; ULoQ",H50*I50))</f>
        <v>#DIV/0!</v>
      </c>
      <c r="O50" s="5"/>
    </row>
    <row r="51" spans="1:27" x14ac:dyDescent="0.25">
      <c r="A51" s="3"/>
      <c r="B51" s="4"/>
      <c r="C51" s="81"/>
      <c r="D51" s="84"/>
      <c r="E51" s="84"/>
      <c r="F51" s="76" t="e">
        <f t="shared" si="4"/>
        <v>#DIV/0!</v>
      </c>
      <c r="G51" s="77" t="e">
        <f t="shared" si="5"/>
        <v>#DIV/0!</v>
      </c>
      <c r="H51" s="103" t="e">
        <f t="shared" si="6"/>
        <v>#DIV/0!</v>
      </c>
      <c r="I51" s="39">
        <v>1</v>
      </c>
      <c r="J51" s="104" t="e">
        <f t="shared" si="7"/>
        <v>#DIV/0!</v>
      </c>
      <c r="L51" s="1"/>
      <c r="O51" s="5"/>
    </row>
    <row r="52" spans="1:27" x14ac:dyDescent="0.25">
      <c r="A52" s="3"/>
      <c r="B52" s="4"/>
      <c r="C52" s="81"/>
      <c r="D52" s="84"/>
      <c r="E52" s="84"/>
      <c r="F52" s="76" t="e">
        <f t="shared" si="4"/>
        <v>#DIV/0!</v>
      </c>
      <c r="G52" s="77" t="e">
        <f>ABS((STDEV(D52:E52)/AVERAGE(D52:E52))*100)</f>
        <v>#DIV/0!</v>
      </c>
      <c r="H52" s="103" t="e">
        <f t="shared" si="6"/>
        <v>#DIV/0!</v>
      </c>
      <c r="I52" s="39">
        <v>1</v>
      </c>
      <c r="J52" s="104" t="e">
        <f t="shared" si="7"/>
        <v>#DIV/0!</v>
      </c>
      <c r="L52" s="1"/>
      <c r="O52" s="5"/>
    </row>
    <row r="53" spans="1:27" x14ac:dyDescent="0.25">
      <c r="A53" s="3"/>
      <c r="B53" s="4"/>
      <c r="C53" s="81"/>
      <c r="D53" s="84"/>
      <c r="E53" s="84"/>
      <c r="F53" s="76" t="e">
        <f t="shared" si="4"/>
        <v>#DIV/0!</v>
      </c>
      <c r="G53" s="77" t="e">
        <f t="shared" ref="G53:G56" si="8">ABS((STDEV(D53:E53)/AVERAGE(D53:E53))*100)</f>
        <v>#DIV/0!</v>
      </c>
      <c r="H53" s="103" t="e">
        <f t="shared" si="6"/>
        <v>#DIV/0!</v>
      </c>
      <c r="I53" s="39">
        <v>1</v>
      </c>
      <c r="J53" s="104" t="e">
        <f t="shared" si="7"/>
        <v>#DIV/0!</v>
      </c>
      <c r="L53" s="1"/>
      <c r="M53" s="1"/>
      <c r="N53" s="1"/>
      <c r="O53" s="5"/>
    </row>
    <row r="54" spans="1:27" x14ac:dyDescent="0.25">
      <c r="A54" s="3"/>
      <c r="B54" s="4"/>
      <c r="C54" s="81"/>
      <c r="D54" s="84"/>
      <c r="E54" s="84"/>
      <c r="F54" s="76" t="e">
        <f t="shared" si="4"/>
        <v>#DIV/0!</v>
      </c>
      <c r="G54" s="77" t="e">
        <f t="shared" si="8"/>
        <v>#DIV/0!</v>
      </c>
      <c r="H54" s="103" t="e">
        <f t="shared" si="6"/>
        <v>#DIV/0!</v>
      </c>
      <c r="I54" s="39">
        <v>1</v>
      </c>
      <c r="J54" s="104" t="e">
        <f t="shared" si="7"/>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4"/>
        <v>#DIV/0!</v>
      </c>
      <c r="G55" s="77" t="e">
        <f t="shared" si="8"/>
        <v>#DIV/0!</v>
      </c>
      <c r="H55" s="103" t="e">
        <f t="shared" si="6"/>
        <v>#DIV/0!</v>
      </c>
      <c r="I55" s="39">
        <v>1</v>
      </c>
      <c r="J55" s="104" t="e">
        <f t="shared" si="7"/>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4"/>
        <v>#DIV/0!</v>
      </c>
      <c r="G56" s="77" t="e">
        <f t="shared" si="8"/>
        <v>#DIV/0!</v>
      </c>
      <c r="H56" s="103" t="e">
        <f t="shared" si="6"/>
        <v>#DIV/0!</v>
      </c>
      <c r="I56" s="39">
        <v>1</v>
      </c>
      <c r="J56" s="104" t="e">
        <f t="shared" si="7"/>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4"/>
        <v>#DIV/0!</v>
      </c>
      <c r="G57" s="77" t="e">
        <f>ABS((STDEV(D57:E57)/AVERAGE(D57:E57))*100)</f>
        <v>#DIV/0!</v>
      </c>
      <c r="H57" s="103" t="e">
        <f t="shared" si="6"/>
        <v>#DIV/0!</v>
      </c>
      <c r="I57" s="39">
        <v>1</v>
      </c>
      <c r="J57" s="104" t="e">
        <f t="shared" si="7"/>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4"/>
        <v>#DIV/0!</v>
      </c>
      <c r="G58" s="77" t="e">
        <f t="shared" ref="G58:G67" si="9">ABS((STDEV(D58:E58)/AVERAGE(D58:E58))*100)</f>
        <v>#DIV/0!</v>
      </c>
      <c r="H58" s="103" t="e">
        <f t="shared" si="6"/>
        <v>#DIV/0!</v>
      </c>
      <c r="I58" s="39">
        <v>1</v>
      </c>
      <c r="J58" s="104" t="e">
        <f t="shared" si="7"/>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4"/>
        <v>#DIV/0!</v>
      </c>
      <c r="G59" s="77" t="e">
        <f t="shared" si="9"/>
        <v>#DIV/0!</v>
      </c>
      <c r="H59" s="103" t="e">
        <f t="shared" si="6"/>
        <v>#DIV/0!</v>
      </c>
      <c r="I59" s="39">
        <v>1</v>
      </c>
      <c r="J59" s="104" t="e">
        <f t="shared" si="7"/>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4"/>
        <v>#DIV/0!</v>
      </c>
      <c r="G60" s="77" t="e">
        <f t="shared" si="9"/>
        <v>#DIV/0!</v>
      </c>
      <c r="H60" s="103" t="e">
        <f t="shared" si="6"/>
        <v>#DIV/0!</v>
      </c>
      <c r="I60" s="39">
        <v>1</v>
      </c>
      <c r="J60" s="104" t="e">
        <f t="shared" si="7"/>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4"/>
        <v>#DIV/0!</v>
      </c>
      <c r="G61" s="77" t="e">
        <f t="shared" si="9"/>
        <v>#DIV/0!</v>
      </c>
      <c r="H61" s="103" t="e">
        <f t="shared" si="6"/>
        <v>#DIV/0!</v>
      </c>
      <c r="I61" s="39">
        <v>1</v>
      </c>
      <c r="J61" s="104" t="e">
        <f t="shared" si="7"/>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4"/>
        <v>#DIV/0!</v>
      </c>
      <c r="G62" s="77" t="e">
        <f t="shared" si="9"/>
        <v>#DIV/0!</v>
      </c>
      <c r="H62" s="103" t="e">
        <f t="shared" si="6"/>
        <v>#DIV/0!</v>
      </c>
      <c r="I62" s="39">
        <v>1</v>
      </c>
      <c r="J62" s="104" t="e">
        <f t="shared" si="7"/>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4"/>
        <v>#DIV/0!</v>
      </c>
      <c r="G63" s="77" t="e">
        <f t="shared" si="9"/>
        <v>#DIV/0!</v>
      </c>
      <c r="H63" s="103" t="e">
        <f t="shared" si="6"/>
        <v>#DIV/0!</v>
      </c>
      <c r="I63" s="39">
        <v>1</v>
      </c>
      <c r="J63" s="104" t="e">
        <f t="shared" si="7"/>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4"/>
        <v>#DIV/0!</v>
      </c>
      <c r="G64" s="77" t="e">
        <f t="shared" si="9"/>
        <v>#DIV/0!</v>
      </c>
      <c r="H64" s="103" t="e">
        <f t="shared" si="6"/>
        <v>#DIV/0!</v>
      </c>
      <c r="I64" s="39">
        <v>1</v>
      </c>
      <c r="J64" s="104" t="e">
        <f t="shared" si="7"/>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4"/>
        <v>#DIV/0!</v>
      </c>
      <c r="G65" s="77" t="e">
        <f t="shared" si="9"/>
        <v>#DIV/0!</v>
      </c>
      <c r="H65" s="103" t="e">
        <f t="shared" si="6"/>
        <v>#DIV/0!</v>
      </c>
      <c r="I65" s="39">
        <v>1</v>
      </c>
      <c r="J65" s="104" t="e">
        <f t="shared" si="7"/>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4"/>
        <v>#DIV/0!</v>
      </c>
      <c r="G66" s="77" t="e">
        <f t="shared" si="9"/>
        <v>#DIV/0!</v>
      </c>
      <c r="H66" s="103" t="e">
        <f t="shared" si="6"/>
        <v>#DIV/0!</v>
      </c>
      <c r="I66" s="39">
        <v>1</v>
      </c>
      <c r="J66" s="104" t="e">
        <f t="shared" si="7"/>
        <v>#DIV/0!</v>
      </c>
      <c r="O66" s="86"/>
      <c r="P66" s="37"/>
      <c r="Q66" s="37"/>
      <c r="R66" s="37"/>
      <c r="S66" s="37"/>
      <c r="T66" s="37"/>
      <c r="U66" s="37"/>
      <c r="V66" s="37"/>
      <c r="W66" s="37"/>
      <c r="X66" s="37"/>
      <c r="Y66" s="37"/>
      <c r="Z66" s="37"/>
      <c r="AA66" s="37"/>
    </row>
    <row r="67" spans="1:28" x14ac:dyDescent="0.25">
      <c r="A67" s="3"/>
      <c r="B67" s="4"/>
      <c r="C67" s="81"/>
      <c r="D67" s="84"/>
      <c r="E67" s="84"/>
      <c r="F67" s="76" t="e">
        <f t="shared" si="4"/>
        <v>#DIV/0!</v>
      </c>
      <c r="G67" s="77" t="e">
        <f t="shared" si="9"/>
        <v>#DIV/0!</v>
      </c>
      <c r="H67" s="103" t="e">
        <f t="shared" si="6"/>
        <v>#DIV/0!</v>
      </c>
      <c r="I67" s="39">
        <v>1</v>
      </c>
      <c r="J67" s="104" t="e">
        <f t="shared" si="7"/>
        <v>#DIV/0!</v>
      </c>
      <c r="O67" s="5"/>
      <c r="X67" s="37"/>
    </row>
    <row r="68" spans="1:28" x14ac:dyDescent="0.25">
      <c r="A68" s="3"/>
      <c r="B68" s="4"/>
      <c r="C68" s="81"/>
      <c r="D68" s="84"/>
      <c r="E68" s="84"/>
      <c r="F68" s="76" t="e">
        <f t="shared" si="4"/>
        <v>#DIV/0!</v>
      </c>
      <c r="G68" s="77" t="e">
        <f>ABS((STDEV(D68:E68)/AVERAGE(D68:E68))*100)</f>
        <v>#DIV/0!</v>
      </c>
      <c r="H68" s="103" t="e">
        <f t="shared" si="6"/>
        <v>#DIV/0!</v>
      </c>
      <c r="I68" s="39">
        <v>1</v>
      </c>
      <c r="J68" s="104" t="e">
        <f t="shared" si="7"/>
        <v>#DIV/0!</v>
      </c>
      <c r="O68" s="5"/>
      <c r="Q68" s="87"/>
      <c r="R68" s="37"/>
      <c r="S68" s="37"/>
      <c r="T68" s="37"/>
      <c r="U68" s="37"/>
      <c r="V68" s="37"/>
      <c r="W68" s="37"/>
      <c r="X68" s="37"/>
      <c r="Y68" s="37"/>
      <c r="Z68" s="37"/>
      <c r="AA68" s="37"/>
    </row>
    <row r="69" spans="1:28" x14ac:dyDescent="0.25">
      <c r="A69" s="3"/>
      <c r="B69" s="4"/>
      <c r="C69" s="81"/>
      <c r="D69" s="84"/>
      <c r="E69" s="84"/>
      <c r="F69" s="76" t="e">
        <f t="shared" si="0"/>
        <v>#DIV/0!</v>
      </c>
      <c r="G69" s="77" t="e">
        <f t="shared" si="1"/>
        <v>#DIV/0!</v>
      </c>
      <c r="H69" s="103" t="e">
        <f t="shared" si="2"/>
        <v>#DIV/0!</v>
      </c>
      <c r="I69" s="39">
        <v>1</v>
      </c>
      <c r="J69" s="104" t="e">
        <f t="shared" si="3"/>
        <v>#DIV/0!</v>
      </c>
      <c r="O69" s="5"/>
      <c r="Q69" s="37"/>
      <c r="R69" s="37"/>
      <c r="S69" s="37"/>
      <c r="T69" s="37"/>
      <c r="U69" s="37"/>
      <c r="V69" s="37"/>
      <c r="W69" s="37"/>
      <c r="X69" s="37"/>
      <c r="Y69" s="37"/>
      <c r="Z69" s="37"/>
      <c r="AA69" s="37"/>
    </row>
    <row r="70" spans="1:28" x14ac:dyDescent="0.25">
      <c r="A70" s="3"/>
      <c r="B70" s="4"/>
      <c r="C70" s="81"/>
      <c r="D70" s="84"/>
      <c r="E70" s="84"/>
      <c r="F70" s="76" t="e">
        <f t="shared" si="0"/>
        <v>#DIV/0!</v>
      </c>
      <c r="G70" s="77" t="e">
        <f t="shared" si="1"/>
        <v>#DIV/0!</v>
      </c>
      <c r="H70" s="103" t="e">
        <f t="shared" si="2"/>
        <v>#DIV/0!</v>
      </c>
      <c r="I70" s="39">
        <v>1</v>
      </c>
      <c r="J70" s="104" t="e">
        <f t="shared" si="3"/>
        <v>#DIV/0!</v>
      </c>
      <c r="L70" s="1"/>
      <c r="O70" s="5"/>
      <c r="R70" s="87"/>
      <c r="S70" s="87"/>
      <c r="T70" s="87"/>
      <c r="U70" s="87"/>
      <c r="V70" s="87"/>
      <c r="W70" s="87"/>
      <c r="X70" s="87"/>
      <c r="Y70" s="37"/>
      <c r="Z70" s="87"/>
      <c r="AA70" s="87"/>
      <c r="AB70" s="87"/>
    </row>
    <row r="71" spans="1:28" ht="15.75" x14ac:dyDescent="0.25">
      <c r="A71" s="3"/>
      <c r="B71" s="4"/>
      <c r="C71" s="81"/>
      <c r="D71" s="84"/>
      <c r="E71" s="84"/>
      <c r="F71" s="76" t="e">
        <f t="shared" si="0"/>
        <v>#DIV/0!</v>
      </c>
      <c r="G71" s="77" t="e">
        <f>ABS((STDEV(D71:E71)/AVERAGE(D71:E71))*100)</f>
        <v>#DIV/0!</v>
      </c>
      <c r="H71" s="103" t="e">
        <f t="shared" si="2"/>
        <v>#DIV/0!</v>
      </c>
      <c r="I71" s="39">
        <v>1</v>
      </c>
      <c r="J71" s="104" t="e">
        <f t="shared" si="3"/>
        <v>#DIV/0!</v>
      </c>
      <c r="L71" s="1"/>
      <c r="O71" s="5"/>
      <c r="P71" s="94"/>
      <c r="S71" s="37"/>
      <c r="T71" s="37"/>
      <c r="U71" s="37"/>
      <c r="V71" s="37"/>
      <c r="W71" s="37"/>
      <c r="X71" s="37"/>
      <c r="Y71" s="37"/>
      <c r="Z71" s="37"/>
      <c r="AA71" s="37"/>
      <c r="AB71" s="37"/>
    </row>
    <row r="72" spans="1:28" x14ac:dyDescent="0.25">
      <c r="A72" s="3"/>
      <c r="B72" s="4"/>
      <c r="C72" s="81"/>
      <c r="D72" s="84"/>
      <c r="E72" s="84"/>
      <c r="F72" s="76" t="e">
        <f t="shared" si="0"/>
        <v>#DIV/0!</v>
      </c>
      <c r="G72" s="77" t="e">
        <f t="shared" si="1"/>
        <v>#DIV/0!</v>
      </c>
      <c r="H72" s="103" t="e">
        <f t="shared" si="2"/>
        <v>#DIV/0!</v>
      </c>
      <c r="I72" s="39">
        <v>1</v>
      </c>
      <c r="J72" s="104" t="e">
        <f t="shared" si="3"/>
        <v>#DIV/0!</v>
      </c>
      <c r="L72" s="1"/>
      <c r="M72" s="1"/>
      <c r="N72" s="1"/>
      <c r="O72" s="5"/>
    </row>
    <row r="73" spans="1:28" x14ac:dyDescent="0.25">
      <c r="A73" s="3"/>
      <c r="B73" s="4"/>
      <c r="C73" s="81"/>
      <c r="D73" s="84"/>
      <c r="E73" s="84"/>
      <c r="F73" s="76" t="e">
        <f t="shared" si="0"/>
        <v>#DIV/0!</v>
      </c>
      <c r="G73" s="77" t="e">
        <f t="shared" si="1"/>
        <v>#DIV/0!</v>
      </c>
      <c r="H73" s="103" t="e">
        <f t="shared" si="2"/>
        <v>#DIV/0!</v>
      </c>
      <c r="I73" s="39">
        <v>1</v>
      </c>
      <c r="J73" s="104" t="e">
        <f t="shared" si="3"/>
        <v>#DIV/0!</v>
      </c>
      <c r="L73" s="1"/>
      <c r="M73" s="1"/>
      <c r="N73" s="1"/>
      <c r="O73" s="86"/>
    </row>
    <row r="74" spans="1:28" x14ac:dyDescent="0.25">
      <c r="A74" s="3"/>
      <c r="B74" s="4"/>
      <c r="C74" s="81"/>
      <c r="D74" s="84"/>
      <c r="E74" s="84"/>
      <c r="F74" s="76" t="e">
        <f t="shared" si="0"/>
        <v>#DIV/0!</v>
      </c>
      <c r="G74" s="77" t="e">
        <f t="shared" si="1"/>
        <v>#DIV/0!</v>
      </c>
      <c r="H74" s="103" t="e">
        <f t="shared" si="2"/>
        <v>#DIV/0!</v>
      </c>
      <c r="I74" s="39">
        <v>1</v>
      </c>
      <c r="J74" s="104" t="e">
        <f t="shared" si="3"/>
        <v>#DIV/0!</v>
      </c>
      <c r="L74" s="105"/>
      <c r="M74" s="106"/>
      <c r="N74" s="1"/>
      <c r="O74" s="86"/>
    </row>
    <row r="75" spans="1:28" x14ac:dyDescent="0.25">
      <c r="A75" s="3"/>
      <c r="B75" s="4"/>
      <c r="C75" s="81"/>
      <c r="D75" s="84"/>
      <c r="E75" s="84"/>
      <c r="F75" s="76" t="e">
        <f t="shared" si="0"/>
        <v>#DIV/0!</v>
      </c>
      <c r="G75" s="77" t="e">
        <f t="shared" si="1"/>
        <v>#DIV/0!</v>
      </c>
      <c r="H75" s="103" t="e">
        <f t="shared" si="2"/>
        <v>#DIV/0!</v>
      </c>
      <c r="I75" s="39">
        <v>1</v>
      </c>
      <c r="J75" s="104" t="e">
        <f t="shared" si="3"/>
        <v>#DIV/0!</v>
      </c>
      <c r="L75" s="1"/>
      <c r="M75" s="1"/>
      <c r="N75" s="1"/>
      <c r="O75" s="86"/>
    </row>
    <row r="76" spans="1:28" x14ac:dyDescent="0.25">
      <c r="A76" s="3"/>
      <c r="B76" s="4"/>
      <c r="C76" s="81"/>
      <c r="D76" s="84"/>
      <c r="E76" s="84"/>
      <c r="F76" s="76" t="e">
        <f t="shared" si="0"/>
        <v>#DIV/0!</v>
      </c>
      <c r="G76" s="77" t="e">
        <f>ABS((STDEV(D76:E76)/AVERAGE(D76:E76))*100)</f>
        <v>#DIV/0!</v>
      </c>
      <c r="H76" s="103" t="e">
        <f t="shared" si="2"/>
        <v>#DIV/0!</v>
      </c>
      <c r="I76" s="39">
        <v>1</v>
      </c>
      <c r="J76" s="104" t="e">
        <f t="shared" si="3"/>
        <v>#DIV/0!</v>
      </c>
      <c r="M76" s="1"/>
      <c r="N76" s="1"/>
      <c r="O76" s="86"/>
    </row>
    <row r="77" spans="1:28" x14ac:dyDescent="0.25">
      <c r="A77" s="3"/>
      <c r="B77" s="4"/>
      <c r="C77" s="81"/>
      <c r="D77" s="84"/>
      <c r="E77" s="84"/>
      <c r="F77" s="76" t="e">
        <f t="shared" si="0"/>
        <v>#DIV/0!</v>
      </c>
      <c r="G77" s="77" t="e">
        <f t="shared" si="1"/>
        <v>#DIV/0!</v>
      </c>
      <c r="H77" s="103" t="e">
        <f t="shared" si="2"/>
        <v>#DIV/0!</v>
      </c>
      <c r="I77" s="39">
        <v>1</v>
      </c>
      <c r="J77" s="104" t="e">
        <f t="shared" si="3"/>
        <v>#DIV/0!</v>
      </c>
      <c r="L77" s="1"/>
      <c r="M77" s="1"/>
      <c r="N77" s="107"/>
      <c r="O77" s="86"/>
    </row>
    <row r="78" spans="1:28" x14ac:dyDescent="0.25">
      <c r="A78" s="3"/>
      <c r="B78" s="4"/>
      <c r="C78" s="81"/>
      <c r="D78" s="84"/>
      <c r="E78" s="84"/>
      <c r="F78" s="76" t="e">
        <f t="shared" si="0"/>
        <v>#DIV/0!</v>
      </c>
      <c r="G78" s="77" t="e">
        <f t="shared" si="1"/>
        <v>#DIV/0!</v>
      </c>
      <c r="H78" s="103" t="e">
        <f t="shared" si="2"/>
        <v>#DIV/0!</v>
      </c>
      <c r="I78" s="39">
        <v>1</v>
      </c>
      <c r="J78" s="104" t="e">
        <f t="shared" si="3"/>
        <v>#DIV/0!</v>
      </c>
      <c r="L78" s="1"/>
      <c r="M78" s="1"/>
      <c r="N78" s="1"/>
      <c r="O78" s="86"/>
    </row>
    <row r="79" spans="1:28" x14ac:dyDescent="0.25">
      <c r="A79" s="3"/>
      <c r="B79" s="4"/>
      <c r="C79" s="81"/>
      <c r="D79" s="84"/>
      <c r="E79" s="84"/>
      <c r="F79" s="76" t="e">
        <f t="shared" si="0"/>
        <v>#DIV/0!</v>
      </c>
      <c r="G79" s="77" t="e">
        <f t="shared" si="1"/>
        <v>#DIV/0!</v>
      </c>
      <c r="H79" s="103" t="e">
        <f t="shared" si="2"/>
        <v>#DIV/0!</v>
      </c>
      <c r="I79" s="39">
        <v>1</v>
      </c>
      <c r="J79" s="104" t="e">
        <f t="shared" si="3"/>
        <v>#DIV/0!</v>
      </c>
      <c r="L79" s="108"/>
      <c r="M79" s="1"/>
      <c r="N79" s="1"/>
      <c r="O79" s="86"/>
    </row>
    <row r="80" spans="1:28" x14ac:dyDescent="0.25">
      <c r="A80" s="3"/>
      <c r="B80" s="4"/>
      <c r="C80" s="81"/>
      <c r="D80" s="84"/>
      <c r="E80" s="84"/>
      <c r="F80" s="76" t="e">
        <f t="shared" si="0"/>
        <v>#DIV/0!</v>
      </c>
      <c r="G80" s="77" t="e">
        <f t="shared" si="1"/>
        <v>#DIV/0!</v>
      </c>
      <c r="H80" s="103" t="e">
        <f t="shared" si="2"/>
        <v>#DIV/0!</v>
      </c>
      <c r="I80" s="39">
        <v>1</v>
      </c>
      <c r="J80" s="104" t="e">
        <f t="shared" si="3"/>
        <v>#DIV/0!</v>
      </c>
      <c r="L80" s="1"/>
      <c r="M80" s="1"/>
      <c r="N80" s="1"/>
      <c r="O80" s="86"/>
    </row>
    <row r="81" spans="1:15" x14ac:dyDescent="0.25">
      <c r="A81" s="3"/>
      <c r="B81" s="4"/>
      <c r="C81" s="81"/>
      <c r="D81" s="75"/>
      <c r="E81" s="75"/>
      <c r="F81" s="76" t="e">
        <f t="shared" si="0"/>
        <v>#DIV/0!</v>
      </c>
      <c r="G81" s="77" t="e">
        <f t="shared" si="1"/>
        <v>#DIV/0!</v>
      </c>
      <c r="H81" s="103" t="e">
        <f t="shared" si="2"/>
        <v>#DIV/0!</v>
      </c>
      <c r="I81" s="39">
        <v>1</v>
      </c>
      <c r="J81" s="104" t="e">
        <f t="shared" si="3"/>
        <v>#DIV/0!</v>
      </c>
      <c r="L81" s="1"/>
      <c r="M81" s="1"/>
      <c r="N81" s="1"/>
      <c r="O81" s="86"/>
    </row>
    <row r="82" spans="1:15" x14ac:dyDescent="0.25">
      <c r="A82" s="3"/>
      <c r="B82" s="4"/>
      <c r="C82" s="81"/>
      <c r="D82" s="84"/>
      <c r="E82" s="84"/>
      <c r="F82" s="76" t="e">
        <f t="shared" si="0"/>
        <v>#DIV/0!</v>
      </c>
      <c r="G82" s="77" t="e">
        <f t="shared" si="1"/>
        <v>#DIV/0!</v>
      </c>
      <c r="H82" s="103" t="e">
        <f t="shared" si="2"/>
        <v>#DIV/0!</v>
      </c>
      <c r="I82" s="39">
        <v>1</v>
      </c>
      <c r="J82" s="104" t="e">
        <f t="shared" si="3"/>
        <v>#DIV/0!</v>
      </c>
      <c r="L82" s="1"/>
      <c r="M82" s="1"/>
      <c r="N82" s="1"/>
      <c r="O82" s="86"/>
    </row>
    <row r="83" spans="1:15" x14ac:dyDescent="0.25">
      <c r="A83" s="3"/>
      <c r="B83" s="4"/>
      <c r="C83" s="81"/>
      <c r="D83" s="84"/>
      <c r="E83" s="84"/>
      <c r="F83" s="76" t="e">
        <f t="shared" si="0"/>
        <v>#DIV/0!</v>
      </c>
      <c r="G83" s="77" t="e">
        <f t="shared" si="1"/>
        <v>#DIV/0!</v>
      </c>
      <c r="H83" s="103" t="e">
        <f t="shared" si="2"/>
        <v>#DIV/0!</v>
      </c>
      <c r="I83" s="39">
        <v>1</v>
      </c>
      <c r="J83" s="104" t="e">
        <f t="shared" si="3"/>
        <v>#DIV/0!</v>
      </c>
      <c r="L83" s="1"/>
      <c r="M83" s="1"/>
      <c r="N83" s="1"/>
      <c r="O83" s="86"/>
    </row>
    <row r="84" spans="1:15" x14ac:dyDescent="0.25">
      <c r="A84" s="3"/>
      <c r="B84" s="4"/>
      <c r="C84" s="81"/>
      <c r="D84" s="84"/>
      <c r="E84" s="84"/>
      <c r="F84" s="76" t="e">
        <f t="shared" si="0"/>
        <v>#DIV/0!</v>
      </c>
      <c r="G84" s="77" t="e">
        <f t="shared" si="1"/>
        <v>#DIV/0!</v>
      </c>
      <c r="H84" s="103" t="e">
        <f t="shared" si="2"/>
        <v>#DIV/0!</v>
      </c>
      <c r="I84" s="39">
        <v>1</v>
      </c>
      <c r="J84" s="104" t="e">
        <f t="shared" si="3"/>
        <v>#DIV/0!</v>
      </c>
      <c r="L84" s="1"/>
      <c r="M84" s="1"/>
      <c r="N84" s="1"/>
      <c r="O84" s="86"/>
    </row>
    <row r="85" spans="1:15" x14ac:dyDescent="0.25">
      <c r="A85" s="3"/>
      <c r="B85" s="4"/>
      <c r="C85" s="81"/>
      <c r="D85" s="75"/>
      <c r="E85" s="75"/>
      <c r="F85" s="76" t="e">
        <f t="shared" si="0"/>
        <v>#DIV/0!</v>
      </c>
      <c r="G85" s="77" t="e">
        <f t="shared" si="1"/>
        <v>#DIV/0!</v>
      </c>
      <c r="H85" s="103" t="e">
        <f t="shared" si="2"/>
        <v>#DIV/0!</v>
      </c>
      <c r="I85" s="39">
        <v>1</v>
      </c>
      <c r="J85" s="104" t="e">
        <f t="shared" si="3"/>
        <v>#DIV/0!</v>
      </c>
      <c r="O85" s="86"/>
    </row>
    <row r="86" spans="1:15" x14ac:dyDescent="0.25">
      <c r="A86" s="3"/>
      <c r="B86" s="4"/>
      <c r="C86" s="81"/>
      <c r="D86" s="84"/>
      <c r="E86" s="84"/>
      <c r="F86" s="76" t="e">
        <f t="shared" si="0"/>
        <v>#DIV/0!</v>
      </c>
      <c r="G86" s="77" t="e">
        <f t="shared" si="1"/>
        <v>#DIV/0!</v>
      </c>
      <c r="H86" s="103" t="e">
        <f t="shared" si="2"/>
        <v>#DIV/0!</v>
      </c>
      <c r="I86" s="39">
        <v>1</v>
      </c>
      <c r="J86" s="104" t="e">
        <f t="shared" si="3"/>
        <v>#DIV/0!</v>
      </c>
      <c r="O86" s="5"/>
    </row>
    <row r="87" spans="1:15" x14ac:dyDescent="0.25">
      <c r="A87" s="3"/>
      <c r="B87" s="4"/>
      <c r="C87" s="81"/>
      <c r="D87" s="84"/>
      <c r="E87" s="84"/>
      <c r="F87" s="76" t="e">
        <f t="shared" si="0"/>
        <v>#DIV/0!</v>
      </c>
      <c r="G87" s="77" t="e">
        <f>ABS((STDEV(D87:E87)/AVERAGE(D87:E87))*100)</f>
        <v>#DIV/0!</v>
      </c>
      <c r="H87" s="103" t="e">
        <f t="shared" si="2"/>
        <v>#DIV/0!</v>
      </c>
      <c r="I87" s="39">
        <v>1</v>
      </c>
      <c r="J87" s="104" t="e">
        <f t="shared" si="3"/>
        <v>#DIV/0!</v>
      </c>
      <c r="O87" s="5"/>
    </row>
    <row r="88" spans="1:15" ht="15.75" thickBot="1" x14ac:dyDescent="0.3">
      <c r="A88" s="3"/>
      <c r="B88" s="4"/>
      <c r="C88" s="88"/>
      <c r="D88" s="109"/>
      <c r="E88" s="109"/>
      <c r="F88" s="90" t="e">
        <f t="shared" si="0"/>
        <v>#DIV/0!</v>
      </c>
      <c r="G88" s="91" t="e">
        <f t="shared" si="1"/>
        <v>#DIV/0!</v>
      </c>
      <c r="H88" s="110" t="e">
        <f t="shared" si="2"/>
        <v>#DIV/0!</v>
      </c>
      <c r="I88" s="48">
        <v>1</v>
      </c>
      <c r="J88" s="111" t="e">
        <f>IF(F88&lt;$G$25, "&lt; LoQ",IF(F88&gt;$G$28,"&gt; ULoQ",H88*I88))</f>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B348" s="3"/>
      <c r="C348" s="3"/>
      <c r="D348" s="3"/>
      <c r="E348" s="3"/>
      <c r="F348" s="3"/>
      <c r="G348" s="3"/>
      <c r="H348" s="3"/>
      <c r="I348" s="3"/>
      <c r="J348" s="3"/>
      <c r="K348" s="3"/>
      <c r="L348" s="3"/>
      <c r="M348" s="3"/>
      <c r="N348" s="3"/>
      <c r="O348" s="3"/>
    </row>
    <row r="349" spans="1:15" x14ac:dyDescent="0.25">
      <c r="B349" s="3"/>
      <c r="C349" s="3"/>
      <c r="D349" s="3"/>
      <c r="E349" s="3"/>
      <c r="F349" s="3"/>
      <c r="G349" s="3"/>
      <c r="H349" s="3"/>
      <c r="I349" s="3"/>
      <c r="J349" s="3"/>
      <c r="K349" s="3"/>
      <c r="L349" s="3"/>
      <c r="M349" s="3"/>
      <c r="N349" s="3"/>
      <c r="O349" s="3"/>
    </row>
    <row r="350" spans="1:15" x14ac:dyDescent="0.25">
      <c r="B350" s="3"/>
      <c r="C350" s="3"/>
      <c r="D350" s="3"/>
      <c r="E350" s="3"/>
      <c r="F350" s="3"/>
      <c r="G350" s="3"/>
      <c r="H350" s="3"/>
      <c r="I350" s="3"/>
      <c r="J350" s="3"/>
      <c r="K350" s="3"/>
      <c r="L350" s="3"/>
      <c r="M350" s="3"/>
      <c r="N350" s="3"/>
      <c r="O350" s="3"/>
    </row>
    <row r="351" spans="1:15" x14ac:dyDescent="0.25">
      <c r="B351" s="3"/>
      <c r="C351" s="3"/>
      <c r="D351" s="3"/>
      <c r="E351" s="3"/>
      <c r="F351" s="3"/>
      <c r="G351" s="3"/>
      <c r="H351" s="3"/>
      <c r="I351" s="3"/>
      <c r="J351" s="3"/>
      <c r="K351" s="3"/>
      <c r="L351" s="3"/>
      <c r="M351" s="3"/>
      <c r="N351" s="3"/>
      <c r="O351" s="3"/>
    </row>
    <row r="352" spans="1:15" x14ac:dyDescent="0.25">
      <c r="B352" s="3"/>
      <c r="C352" s="3"/>
      <c r="D352" s="3"/>
      <c r="E352" s="3"/>
      <c r="F352" s="3"/>
      <c r="G352" s="3"/>
      <c r="H352" s="3"/>
      <c r="I352" s="3"/>
      <c r="J352" s="3"/>
      <c r="K352" s="3"/>
      <c r="L352" s="3"/>
      <c r="M352" s="3"/>
      <c r="N352" s="3"/>
      <c r="O352" s="3"/>
    </row>
    <row r="353" spans="2:15" x14ac:dyDescent="0.25">
      <c r="B353" s="3"/>
      <c r="C353" s="3"/>
      <c r="D353" s="3"/>
      <c r="E353" s="3"/>
      <c r="F353" s="3"/>
      <c r="G353" s="3"/>
      <c r="H353" s="3"/>
      <c r="I353" s="3"/>
      <c r="J353" s="3"/>
      <c r="K353" s="3"/>
      <c r="L353" s="3"/>
      <c r="M353" s="3"/>
      <c r="N353" s="3"/>
      <c r="O353" s="3"/>
    </row>
    <row r="354" spans="2:15" x14ac:dyDescent="0.25">
      <c r="B354" s="3"/>
      <c r="C354" s="3"/>
      <c r="D354" s="3"/>
      <c r="E354" s="3"/>
      <c r="F354" s="3"/>
      <c r="G354" s="3"/>
      <c r="H354" s="3"/>
      <c r="I354" s="3"/>
      <c r="J354" s="3"/>
      <c r="K354" s="3"/>
      <c r="L354" s="3"/>
      <c r="M354" s="3"/>
      <c r="N354" s="3"/>
      <c r="O354" s="3"/>
    </row>
    <row r="355" spans="2:15" x14ac:dyDescent="0.25">
      <c r="B355" s="3"/>
      <c r="C355" s="3"/>
      <c r="D355" s="3"/>
      <c r="E355" s="3"/>
      <c r="F355" s="3"/>
      <c r="G355" s="3"/>
      <c r="H355" s="3"/>
      <c r="I355" s="3"/>
      <c r="J355" s="3"/>
      <c r="K355" s="3"/>
      <c r="L355" s="3"/>
      <c r="M355" s="3"/>
      <c r="N355" s="3"/>
      <c r="O355" s="3"/>
    </row>
    <row r="356" spans="2:15" x14ac:dyDescent="0.25">
      <c r="B356" s="3"/>
      <c r="C356" s="3"/>
      <c r="D356" s="3"/>
      <c r="E356" s="3"/>
      <c r="F356" s="3"/>
      <c r="G356" s="3"/>
      <c r="H356" s="3"/>
      <c r="I356" s="3"/>
      <c r="J356" s="3"/>
      <c r="K356" s="3"/>
      <c r="L356" s="3"/>
      <c r="M356" s="3"/>
      <c r="N356" s="3"/>
      <c r="O356" s="3"/>
    </row>
    <row r="357" spans="2:15" x14ac:dyDescent="0.25">
      <c r="B357" s="3"/>
      <c r="C357" s="3"/>
      <c r="D357" s="3"/>
      <c r="E357" s="3"/>
      <c r="F357" s="3"/>
      <c r="G357" s="3"/>
      <c r="H357" s="3"/>
      <c r="I357" s="3"/>
      <c r="J357" s="3"/>
      <c r="K357" s="3"/>
      <c r="L357" s="3"/>
      <c r="M357" s="3"/>
      <c r="N357" s="3"/>
      <c r="O357" s="3"/>
    </row>
    <row r="358" spans="2:15" x14ac:dyDescent="0.25">
      <c r="B358" s="3"/>
      <c r="C358" s="3"/>
      <c r="D358" s="3"/>
      <c r="E358" s="3"/>
      <c r="F358" s="3"/>
      <c r="G358" s="3"/>
      <c r="H358" s="3"/>
      <c r="I358" s="3"/>
      <c r="J358" s="3"/>
      <c r="K358" s="3"/>
      <c r="L358" s="3"/>
      <c r="M358" s="3"/>
      <c r="N358" s="3"/>
      <c r="O358" s="3"/>
    </row>
    <row r="359" spans="2:15" x14ac:dyDescent="0.25">
      <c r="B359" s="3"/>
      <c r="C359" s="3"/>
      <c r="D359" s="3"/>
      <c r="E359" s="3"/>
      <c r="F359" s="3"/>
      <c r="G359" s="3"/>
      <c r="H359" s="3"/>
      <c r="I359" s="3"/>
      <c r="J359" s="3"/>
      <c r="K359" s="3"/>
      <c r="L359" s="3"/>
      <c r="M359" s="3"/>
      <c r="N359" s="3"/>
      <c r="O359" s="3"/>
    </row>
    <row r="360" spans="2:15" x14ac:dyDescent="0.25">
      <c r="B360" s="3"/>
      <c r="C360" s="3"/>
      <c r="D360" s="3"/>
      <c r="E360" s="3"/>
      <c r="F360" s="3"/>
      <c r="G360" s="3"/>
      <c r="H360" s="3"/>
      <c r="I360" s="3"/>
      <c r="J360" s="3"/>
      <c r="K360" s="3"/>
      <c r="L360" s="3"/>
      <c r="M360" s="3"/>
      <c r="N360" s="3"/>
      <c r="O360" s="3"/>
    </row>
    <row r="361" spans="2:15" x14ac:dyDescent="0.25">
      <c r="B361" s="3"/>
      <c r="C361" s="3"/>
      <c r="D361" s="3"/>
      <c r="E361" s="3"/>
      <c r="F361" s="3"/>
      <c r="G361" s="3"/>
      <c r="H361" s="3"/>
      <c r="I361" s="3"/>
      <c r="J361" s="3"/>
      <c r="K361" s="3"/>
      <c r="L361" s="3"/>
      <c r="M361" s="3"/>
      <c r="N361" s="3"/>
      <c r="O361" s="3"/>
    </row>
    <row r="362" spans="2:15" x14ac:dyDescent="0.25">
      <c r="B362" s="3"/>
      <c r="C362" s="3"/>
      <c r="D362" s="3"/>
      <c r="E362" s="3"/>
      <c r="F362" s="3"/>
      <c r="G362" s="3"/>
      <c r="H362" s="3"/>
      <c r="I362" s="3"/>
      <c r="J362" s="3"/>
      <c r="K362" s="3"/>
      <c r="L362" s="3"/>
      <c r="M362" s="3"/>
      <c r="N362" s="3"/>
      <c r="O362" s="3"/>
    </row>
    <row r="363" spans="2:15" x14ac:dyDescent="0.25">
      <c r="B363" s="3"/>
      <c r="C363" s="3"/>
      <c r="D363" s="3"/>
      <c r="E363" s="3"/>
      <c r="F363" s="3"/>
      <c r="G363" s="3"/>
      <c r="H363" s="3"/>
      <c r="I363" s="3"/>
      <c r="J363" s="3"/>
      <c r="K363" s="3"/>
      <c r="L363" s="3"/>
      <c r="M363" s="3"/>
      <c r="N363" s="3"/>
      <c r="O363" s="3"/>
    </row>
    <row r="364" spans="2:15" x14ac:dyDescent="0.25">
      <c r="B364" s="3"/>
      <c r="C364" s="3"/>
      <c r="D364" s="3"/>
      <c r="E364" s="3"/>
      <c r="F364" s="3"/>
      <c r="G364" s="3"/>
      <c r="H364" s="3"/>
      <c r="I364" s="3"/>
      <c r="J364" s="3"/>
      <c r="K364" s="3"/>
      <c r="L364" s="3"/>
      <c r="M364" s="3"/>
      <c r="N364" s="3"/>
      <c r="O364" s="3"/>
    </row>
    <row r="365" spans="2:15" x14ac:dyDescent="0.25">
      <c r="B365" s="3"/>
      <c r="C365" s="3"/>
      <c r="D365" s="3"/>
      <c r="E365" s="3"/>
      <c r="F365" s="3"/>
      <c r="G365" s="3"/>
      <c r="H365" s="3"/>
      <c r="I365" s="3"/>
      <c r="J365" s="3"/>
      <c r="K365" s="3"/>
      <c r="L365" s="3"/>
      <c r="M365" s="3"/>
      <c r="N365" s="3"/>
      <c r="O365" s="3"/>
    </row>
    <row r="366" spans="2:15" x14ac:dyDescent="0.25">
      <c r="B366" s="3"/>
      <c r="C366" s="3"/>
      <c r="D366" s="3"/>
      <c r="E366" s="3"/>
      <c r="F366" s="3"/>
      <c r="G366" s="3"/>
      <c r="H366" s="3"/>
      <c r="I366" s="3"/>
      <c r="J366" s="3"/>
      <c r="K366" s="3"/>
      <c r="L366" s="3"/>
      <c r="M366" s="3"/>
      <c r="N366" s="3"/>
      <c r="O366" s="3"/>
    </row>
  </sheetData>
  <sheetProtection algorithmName="SHA-512" hashValue="Z9NaMt68e6iOIyv67fALvgXUPS80LP2nldLUQUMWXKVa223y0RKVHdy9uB5szDHonwc6ublkY7LpX84p2KzJ5A==" saltValue="hPNDNv/5f8YgscgROloa8g==" spinCount="100000" sheet="1" objects="1" scenarios="1"/>
  <mergeCells count="22">
    <mergeCell ref="C7:M7"/>
    <mergeCell ref="A1:P1"/>
    <mergeCell ref="B2:O2"/>
    <mergeCell ref="C4:I4"/>
    <mergeCell ref="C5:O5"/>
    <mergeCell ref="C6:O6"/>
    <mergeCell ref="C8:O8"/>
    <mergeCell ref="C13:E13"/>
    <mergeCell ref="G13:J13"/>
    <mergeCell ref="D14:E14"/>
    <mergeCell ref="G14:H14"/>
    <mergeCell ref="I14:J14"/>
    <mergeCell ref="C44:G44"/>
    <mergeCell ref="H44:J44"/>
    <mergeCell ref="L45:N45"/>
    <mergeCell ref="L46:L48"/>
    <mergeCell ref="D15:E15"/>
    <mergeCell ref="C16:C20"/>
    <mergeCell ref="D16:E20"/>
    <mergeCell ref="C22:J22"/>
    <mergeCell ref="L23:N23"/>
    <mergeCell ref="H33:I33"/>
  </mergeCells>
  <conditionalFormatting sqref="F46:F88">
    <cfRule type="cellIs" dxfId="209" priority="1" stopIfTrue="1" operator="lessThan">
      <formula>$G$25</formula>
    </cfRule>
    <cfRule type="cellIs" dxfId="208" priority="2" stopIfTrue="1" operator="between">
      <formula>$G$25</formula>
      <formula>$G$28</formula>
    </cfRule>
    <cfRule type="cellIs" dxfId="207" priority="3" stopIfTrue="1" operator="greaterThan">
      <formula>$G$28</formula>
    </cfRule>
  </conditionalFormatting>
  <conditionalFormatting sqref="H24:H28 G46:G88">
    <cfRule type="cellIs" dxfId="206" priority="9" stopIfTrue="1" operator="equal">
      <formula>20</formula>
    </cfRule>
    <cfRule type="cellIs" dxfId="205" priority="10" stopIfTrue="1" operator="lessThan">
      <formula>20</formula>
    </cfRule>
    <cfRule type="cellIs" dxfId="204" priority="11" stopIfTrue="1" operator="greaterThan">
      <formula>20</formula>
    </cfRule>
  </conditionalFormatting>
  <conditionalFormatting sqref="J25:J28">
    <cfRule type="cellIs" dxfId="203" priority="4" stopIfTrue="1" operator="equal">
      <formula>35</formula>
    </cfRule>
    <cfRule type="cellIs" dxfId="202" priority="5" stopIfTrue="1" operator="lessThan">
      <formula>35</formula>
    </cfRule>
    <cfRule type="cellIs" dxfId="201" priority="6" stopIfTrue="1" operator="greaterThan">
      <formula>35</formula>
    </cfRule>
  </conditionalFormatting>
  <conditionalFormatting sqref="J46:J88">
    <cfRule type="cellIs" dxfId="200" priority="12" stopIfTrue="1" operator="between">
      <formula>#REF!</formula>
      <formula>#REF!</formula>
    </cfRule>
    <cfRule type="cellIs" dxfId="199" priority="13" stopIfTrue="1" operator="lessThan">
      <formula>#REF!</formula>
    </cfRule>
    <cfRule type="cellIs" dxfId="198" priority="14" stopIfTrue="1" operator="greaterThan">
      <formula>#REF!</formula>
    </cfRule>
  </conditionalFormatting>
  <conditionalFormatting sqref="N24:N28">
    <cfRule type="cellIs" dxfId="197" priority="7" stopIfTrue="1" operator="equal">
      <formula>"Incorrect"</formula>
    </cfRule>
    <cfRule type="cellIs" dxfId="196"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CA664-8030-4D43-8811-996955E505A9}">
  <dimension ref="A1:CV366"/>
  <sheetViews>
    <sheetView zoomScaleNormal="100" workbookViewId="0">
      <selection activeCell="Q91" sqref="Q91"/>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2"/>
      <c r="B1" s="162"/>
      <c r="C1" s="162"/>
      <c r="D1" s="162"/>
      <c r="E1" s="162"/>
      <c r="F1" s="162"/>
      <c r="G1" s="162"/>
      <c r="H1" s="162"/>
      <c r="I1" s="162"/>
      <c r="J1" s="162"/>
      <c r="K1" s="162"/>
      <c r="L1" s="162"/>
      <c r="M1" s="162"/>
      <c r="N1" s="162"/>
      <c r="O1" s="162"/>
      <c r="P1" s="162"/>
    </row>
    <row r="2" spans="1:100" ht="21.75" thickBot="1" x14ac:dyDescent="0.4">
      <c r="A2" s="3"/>
      <c r="B2" s="129" t="s">
        <v>69</v>
      </c>
      <c r="C2" s="130"/>
      <c r="D2" s="130"/>
      <c r="E2" s="130"/>
      <c r="F2" s="130"/>
      <c r="G2" s="130"/>
      <c r="H2" s="130"/>
      <c r="I2" s="130"/>
      <c r="J2" s="130"/>
      <c r="K2" s="130"/>
      <c r="L2" s="130"/>
      <c r="M2" s="130"/>
      <c r="N2" s="130"/>
      <c r="O2" s="130"/>
    </row>
    <row r="3" spans="1:100" x14ac:dyDescent="0.25">
      <c r="A3" s="3"/>
      <c r="B3" s="4"/>
      <c r="C3" s="2" t="s">
        <v>1</v>
      </c>
      <c r="O3" s="5"/>
    </row>
    <row r="4" spans="1:100" ht="18" x14ac:dyDescent="0.35">
      <c r="A4" s="3"/>
      <c r="B4" s="4"/>
      <c r="C4" s="157" t="s">
        <v>52</v>
      </c>
      <c r="D4" s="157"/>
      <c r="E4" s="157"/>
      <c r="F4" s="157"/>
      <c r="G4" s="157"/>
      <c r="H4" s="157"/>
      <c r="I4" s="157"/>
      <c r="O4" s="5"/>
    </row>
    <row r="5" spans="1:100" ht="31.5" customHeight="1" x14ac:dyDescent="0.25">
      <c r="A5" s="3"/>
      <c r="B5" s="4"/>
      <c r="C5" s="155" t="s">
        <v>3</v>
      </c>
      <c r="D5" s="155"/>
      <c r="E5" s="155"/>
      <c r="F5" s="155"/>
      <c r="G5" s="155"/>
      <c r="H5" s="155"/>
      <c r="I5" s="155"/>
      <c r="J5" s="155"/>
      <c r="K5" s="155"/>
      <c r="L5" s="155"/>
      <c r="M5" s="155"/>
      <c r="N5" s="155"/>
      <c r="O5" s="156"/>
    </row>
    <row r="6" spans="1:100" ht="46.5" customHeight="1" x14ac:dyDescent="0.25">
      <c r="A6" s="3"/>
      <c r="B6" s="4"/>
      <c r="C6" s="155" t="s">
        <v>111</v>
      </c>
      <c r="D6" s="155"/>
      <c r="E6" s="155"/>
      <c r="F6" s="155"/>
      <c r="G6" s="155"/>
      <c r="H6" s="155"/>
      <c r="I6" s="155"/>
      <c r="J6" s="155"/>
      <c r="K6" s="155"/>
      <c r="L6" s="155"/>
      <c r="M6" s="155"/>
      <c r="N6" s="155"/>
      <c r="O6" s="156"/>
    </row>
    <row r="7" spans="1:100" x14ac:dyDescent="0.25">
      <c r="A7" s="3"/>
      <c r="B7" s="4"/>
      <c r="C7" s="157" t="s">
        <v>53</v>
      </c>
      <c r="D7" s="157"/>
      <c r="E7" s="157"/>
      <c r="F7" s="157"/>
      <c r="G7" s="157"/>
      <c r="H7" s="157"/>
      <c r="I7" s="157"/>
      <c r="J7" s="157"/>
      <c r="K7" s="157"/>
      <c r="L7" s="157"/>
      <c r="M7" s="157"/>
      <c r="O7" s="5"/>
    </row>
    <row r="8" spans="1:100" x14ac:dyDescent="0.25">
      <c r="A8" s="3"/>
      <c r="B8" s="4"/>
      <c r="C8" s="157" t="s">
        <v>4</v>
      </c>
      <c r="D8" s="157"/>
      <c r="E8" s="157"/>
      <c r="F8" s="157"/>
      <c r="G8" s="157"/>
      <c r="H8" s="157"/>
      <c r="I8" s="157"/>
      <c r="J8" s="157"/>
      <c r="K8" s="157"/>
      <c r="L8" s="157"/>
      <c r="M8" s="157"/>
      <c r="N8" s="157"/>
      <c r="O8" s="161"/>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97</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58" t="s">
        <v>5</v>
      </c>
      <c r="D13" s="159"/>
      <c r="E13" s="160"/>
      <c r="G13" s="129" t="s">
        <v>6</v>
      </c>
      <c r="H13" s="130"/>
      <c r="I13" s="130"/>
      <c r="J13" s="131"/>
      <c r="L1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40"/>
      <c r="E14" s="141"/>
      <c r="G14" s="142" t="s">
        <v>8</v>
      </c>
      <c r="H14" s="134"/>
      <c r="I14" s="143"/>
      <c r="J14" s="144"/>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5"/>
      <c r="E15" s="146"/>
      <c r="G15" s="14" t="s">
        <v>10</v>
      </c>
      <c r="H15" s="15" t="s">
        <v>65</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7" t="s">
        <v>14</v>
      </c>
      <c r="D16" s="149"/>
      <c r="E16" s="150"/>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7"/>
      <c r="D17" s="151"/>
      <c r="E17" s="152"/>
      <c r="G17" s="18" t="s">
        <v>16</v>
      </c>
      <c r="H17" s="22">
        <v>0.4</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7"/>
      <c r="D18" s="151"/>
      <c r="E18" s="152"/>
      <c r="G18" s="18" t="s">
        <v>17</v>
      </c>
      <c r="H18" s="22">
        <v>2</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7"/>
      <c r="D19" s="151"/>
      <c r="E19" s="152"/>
      <c r="G19" s="18" t="s">
        <v>18</v>
      </c>
      <c r="H19" s="22">
        <v>4</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8"/>
      <c r="D20" s="153"/>
      <c r="E20" s="154"/>
      <c r="G20" s="24" t="s">
        <v>19</v>
      </c>
      <c r="H20" s="25">
        <v>8</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9" t="s">
        <v>20</v>
      </c>
      <c r="D22" s="130"/>
      <c r="E22" s="130"/>
      <c r="F22" s="130"/>
      <c r="G22" s="130"/>
      <c r="H22" s="130"/>
      <c r="I22" s="130"/>
      <c r="J22" s="131"/>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65</v>
      </c>
      <c r="E23" s="17" t="s">
        <v>21</v>
      </c>
      <c r="F23" s="17" t="s">
        <v>22</v>
      </c>
      <c r="G23" s="27" t="s">
        <v>23</v>
      </c>
      <c r="H23" s="17" t="s">
        <v>24</v>
      </c>
      <c r="I23" s="17" t="s">
        <v>13</v>
      </c>
      <c r="J23" s="15" t="s">
        <v>25</v>
      </c>
      <c r="L23" s="132" t="s">
        <v>26</v>
      </c>
      <c r="M23" s="133"/>
      <c r="N23" s="134"/>
      <c r="O23" s="5"/>
    </row>
    <row r="24" spans="1:100" x14ac:dyDescent="0.25">
      <c r="A24" s="3"/>
      <c r="B24" s="4"/>
      <c r="C24" s="28" t="s">
        <v>15</v>
      </c>
      <c r="D24" s="96">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42">
        <v>0.4</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42">
        <v>2</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42">
        <v>4</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51">
        <v>8</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35" t="s">
        <v>32</v>
      </c>
      <c r="I33" s="136"/>
      <c r="J33" s="1"/>
      <c r="K33" s="56"/>
      <c r="N33" s="10"/>
      <c r="O33" s="59"/>
      <c r="P33" s="60"/>
      <c r="Q33" s="61"/>
      <c r="R33" s="37"/>
      <c r="S33" s="37"/>
      <c r="T33" s="37"/>
      <c r="U33" s="37"/>
      <c r="V33" s="37"/>
      <c r="W33" s="37"/>
      <c r="X33" s="37"/>
    </row>
    <row r="34" spans="1:28" x14ac:dyDescent="0.25">
      <c r="A34" s="3"/>
      <c r="B34" s="4"/>
      <c r="H34" s="44" t="s">
        <v>33</v>
      </c>
      <c r="I34" s="99" t="e">
        <f>INDEX(LINEST($G$25:$G$28,($D$25:$D$28)^{0,1,2},,TRUE),1,1)</f>
        <v>#VALUE!</v>
      </c>
      <c r="J34" s="1"/>
      <c r="L34" s="100"/>
      <c r="O34" s="5"/>
      <c r="S34" s="37"/>
      <c r="T34" s="37"/>
    </row>
    <row r="35" spans="1:28" x14ac:dyDescent="0.25">
      <c r="A35" s="3"/>
      <c r="B35" s="4"/>
      <c r="H35" s="44" t="s">
        <v>34</v>
      </c>
      <c r="I35" s="101" t="e">
        <f>INDEX(LINEST($G$25:$G$28,($D$25:$D$28)^{0,1,2},,TRUE),1,2)</f>
        <v>#VALUE!</v>
      </c>
      <c r="L35" s="100"/>
      <c r="O35" s="5"/>
    </row>
    <row r="36" spans="1:28" ht="15.75" thickBot="1" x14ac:dyDescent="0.3">
      <c r="A36" s="3"/>
      <c r="B36" s="4"/>
      <c r="D36" s="56"/>
      <c r="E36" s="64"/>
      <c r="F36" s="1"/>
      <c r="H36" s="53" t="s">
        <v>35</v>
      </c>
      <c r="I36" s="102" t="e">
        <f>INDEX(LINEST($G$25:$G$28,($D$25:$D$28)^{0,1,2},,TRUE),1,4)</f>
        <v>#VALUE!</v>
      </c>
      <c r="J36" s="56"/>
      <c r="L36" s="100"/>
      <c r="O36" s="5"/>
    </row>
    <row r="37" spans="1:28" ht="18" thickBot="1" x14ac:dyDescent="0.3">
      <c r="A37" s="3"/>
      <c r="B37" s="4"/>
      <c r="D37" s="56"/>
      <c r="E37" s="64"/>
      <c r="F37" s="1"/>
      <c r="H37" s="53" t="s">
        <v>57</v>
      </c>
      <c r="I37" s="102" t="e">
        <f>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9" t="s">
        <v>37</v>
      </c>
      <c r="D44" s="130"/>
      <c r="E44" s="130"/>
      <c r="F44" s="130"/>
      <c r="G44" s="131"/>
      <c r="H44" s="129" t="s">
        <v>38</v>
      </c>
      <c r="I44" s="130"/>
      <c r="J44" s="131"/>
      <c r="K44" s="56"/>
      <c r="O44" s="5"/>
    </row>
    <row r="45" spans="1:28" ht="60.75" thickBot="1" x14ac:dyDescent="0.3">
      <c r="A45" s="3"/>
      <c r="B45" s="4"/>
      <c r="C45" s="68" t="s">
        <v>39</v>
      </c>
      <c r="D45" s="69" t="s">
        <v>21</v>
      </c>
      <c r="E45" s="69" t="s">
        <v>22</v>
      </c>
      <c r="F45" s="69" t="s">
        <v>12</v>
      </c>
      <c r="G45" s="70" t="s">
        <v>24</v>
      </c>
      <c r="H45" s="71" t="s">
        <v>40</v>
      </c>
      <c r="I45" s="72" t="s">
        <v>41</v>
      </c>
      <c r="J45" s="73" t="s">
        <v>70</v>
      </c>
      <c r="L45" s="137" t="s">
        <v>43</v>
      </c>
      <c r="M45" s="138"/>
      <c r="N45" s="139"/>
      <c r="O45" s="5"/>
    </row>
    <row r="46" spans="1:28" x14ac:dyDescent="0.25">
      <c r="A46" s="3"/>
      <c r="B46" s="4"/>
      <c r="C46" s="74"/>
      <c r="D46" s="84"/>
      <c r="E46" s="84"/>
      <c r="F46" s="76" t="e">
        <f t="shared" ref="F46:F88" si="0">AVERAGE(D46:E46)-(AVERAGE(E$24:F$24))</f>
        <v>#DIV/0!</v>
      </c>
      <c r="G46" s="77" t="e">
        <f>ABS((STDEV(D46:E46)/AVERAGE(D46:E46))*100)</f>
        <v>#DIV/0!</v>
      </c>
      <c r="H46" s="103" t="e">
        <f>IF(F46&lt;$G$25, "&lt; LoQ",IF(F46&gt;$G$28,"&gt; ULoQ",((-$I$35+SQRT(POWER($I$35,2)-4*$I$34*($I$36-F46)))/(2*$I$34))))</f>
        <v>#DIV/0!</v>
      </c>
      <c r="I46" s="78">
        <v>1</v>
      </c>
      <c r="J46" s="104" t="e">
        <f>IF(F46&lt;$G$25, "&lt; LoQ",IF(F46&gt;$G$28,"&gt; ULoQ",H46*I46))</f>
        <v>#DIV/0!</v>
      </c>
      <c r="L46" s="126" t="s">
        <v>60</v>
      </c>
      <c r="M46" s="79" t="s">
        <v>45</v>
      </c>
      <c r="N46" s="80" t="s">
        <v>46</v>
      </c>
      <c r="O46" s="5"/>
    </row>
    <row r="47" spans="1:28" x14ac:dyDescent="0.25">
      <c r="A47" s="3"/>
      <c r="B47" s="4"/>
      <c r="C47" s="81"/>
      <c r="D47" s="84"/>
      <c r="E47" s="84"/>
      <c r="F47" s="76" t="e">
        <f t="shared" si="0"/>
        <v>#DIV/0!</v>
      </c>
      <c r="G47" s="77" t="e">
        <f t="shared" ref="G47:G68" si="1">ABS((STDEV(D47:E47)/AVERAGE(D47:E47))*100)</f>
        <v>#DIV/0!</v>
      </c>
      <c r="H47" s="103" t="e">
        <f t="shared" ref="H47:H88" si="2">IF(F47&lt;$G$25, "&lt; LoQ",IF(F47&gt;$G$28,"&gt; ULoQ",((-$I$35+SQRT(POWER($I$35,2)-4*$I$34*($I$36-F47)))/(2*$I$34))))</f>
        <v>#DIV/0!</v>
      </c>
      <c r="I47" s="39">
        <v>1</v>
      </c>
      <c r="J47" s="104" t="e">
        <f t="shared" ref="J47:J68" si="3">IF(F47&lt;$G$25, "&lt; LoQ",IF(F47&gt;$G$28,"&gt; ULoQ",H47*I47))</f>
        <v>#DIV/0!</v>
      </c>
      <c r="L47" s="127"/>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28"/>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 t="shared" si="3"/>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 t="shared" si="2"/>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 t="shared" si="3"/>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 t="shared" si="1"/>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1"/>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1"/>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1"/>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 t="shared" si="3"/>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1"/>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1"/>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si="0"/>
        <v>#DIV/0!</v>
      </c>
      <c r="G68" s="77" t="e">
        <f t="shared" si="1"/>
        <v>#DIV/0!</v>
      </c>
      <c r="H68" s="103" t="e">
        <f t="shared" si="2"/>
        <v>#DIV/0!</v>
      </c>
      <c r="I68" s="39">
        <v>1</v>
      </c>
      <c r="J68" s="104" t="e">
        <f t="shared" si="3"/>
        <v>#DIV/0!</v>
      </c>
      <c r="O68" s="5"/>
      <c r="Q68" s="87"/>
      <c r="R68" s="37"/>
      <c r="S68" s="37"/>
      <c r="T68" s="37"/>
      <c r="U68" s="37"/>
      <c r="V68" s="37"/>
      <c r="W68" s="37"/>
      <c r="X68" s="37"/>
      <c r="Y68" s="37"/>
      <c r="Z68" s="37"/>
      <c r="AA68" s="37"/>
    </row>
    <row r="69" spans="1:28" x14ac:dyDescent="0.25">
      <c r="A69" s="3"/>
      <c r="B69" s="4"/>
      <c r="C69" s="81"/>
      <c r="D69" s="84"/>
      <c r="E69" s="84"/>
      <c r="F69" s="76" t="e">
        <f t="shared" ref="F69:F87" si="4">AVERAGE(D69:E69)-(AVERAGE(E$24:F$24))</f>
        <v>#DIV/0!</v>
      </c>
      <c r="G69" s="77" t="e">
        <f t="shared" ref="G69:G87" si="5">ABS((STDEV(D69:E69)/AVERAGE(D69:E69))*100)</f>
        <v>#DIV/0!</v>
      </c>
      <c r="H69" s="103" t="e">
        <f t="shared" ref="H69:H87" si="6">IF(F69&lt;$G$25, "&lt; LoQ",IF(F69&gt;$G$28,"&gt; ULoQ",((-$I$35+SQRT(POWER($I$35,2)-4*$I$34*($I$36-F69)))/(2*$I$34))))</f>
        <v>#DIV/0!</v>
      </c>
      <c r="I69" s="39">
        <v>1</v>
      </c>
      <c r="J69" s="104" t="e">
        <f t="shared" ref="J69:J87" si="7">IF(F69&lt;$G$25, "&lt; LoQ",IF(F69&gt;$G$28,"&gt; ULoQ",H69*I69))</f>
        <v>#DIV/0!</v>
      </c>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 t="shared" si="7"/>
        <v>#DIV/0!</v>
      </c>
      <c r="L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si="7"/>
        <v>#DIV/0!</v>
      </c>
      <c r="L72" s="1"/>
      <c r="M72" s="1"/>
      <c r="N72" s="1"/>
      <c r="O72" s="5"/>
    </row>
    <row r="73" spans="1:28" x14ac:dyDescent="0.25">
      <c r="A73" s="3"/>
      <c r="B73" s="4"/>
      <c r="C73" s="81"/>
      <c r="D73" s="84"/>
      <c r="E73" s="84"/>
      <c r="F73" s="76" t="e">
        <f t="shared" si="4"/>
        <v>#DIV/0!</v>
      </c>
      <c r="G73" s="77" t="e">
        <f t="shared" si="5"/>
        <v>#DIV/0!</v>
      </c>
      <c r="H73" s="103" t="e">
        <f t="shared" si="6"/>
        <v>#DIV/0!</v>
      </c>
      <c r="I73" s="39">
        <v>1</v>
      </c>
      <c r="J73" s="104" t="e">
        <f t="shared" si="7"/>
        <v>#DIV/0!</v>
      </c>
      <c r="L73" s="1"/>
      <c r="M73" s="1"/>
      <c r="N73" s="1"/>
      <c r="O73" s="86"/>
    </row>
    <row r="74" spans="1:28" x14ac:dyDescent="0.25">
      <c r="A74" s="3"/>
      <c r="B74" s="4"/>
      <c r="C74" s="81"/>
      <c r="D74" s="84"/>
      <c r="E74" s="84"/>
      <c r="F74" s="76" t="e">
        <f t="shared" si="4"/>
        <v>#DIV/0!</v>
      </c>
      <c r="G74" s="77" t="e">
        <f t="shared" si="5"/>
        <v>#DIV/0!</v>
      </c>
      <c r="H74" s="103" t="e">
        <f t="shared" si="6"/>
        <v>#DIV/0!</v>
      </c>
      <c r="I74" s="39">
        <v>1</v>
      </c>
      <c r="J74" s="104" t="e">
        <f t="shared" si="7"/>
        <v>#DIV/0!</v>
      </c>
      <c r="L74" s="105"/>
      <c r="M74" s="106"/>
      <c r="N74" s="1"/>
      <c r="O74" s="86"/>
    </row>
    <row r="75" spans="1:28" x14ac:dyDescent="0.25">
      <c r="A75" s="3"/>
      <c r="B75" s="4"/>
      <c r="C75" s="81"/>
      <c r="D75" s="84"/>
      <c r="E75" s="84"/>
      <c r="F75" s="76" t="e">
        <f t="shared" si="4"/>
        <v>#DIV/0!</v>
      </c>
      <c r="G75" s="77" t="e">
        <f t="shared" si="5"/>
        <v>#DIV/0!</v>
      </c>
      <c r="H75" s="103" t="e">
        <f t="shared" si="6"/>
        <v>#DIV/0!</v>
      </c>
      <c r="I75" s="39">
        <v>1</v>
      </c>
      <c r="J75" s="104" t="e">
        <f t="shared" si="7"/>
        <v>#DIV/0!</v>
      </c>
      <c r="L75" s="1"/>
      <c r="M75" s="1"/>
      <c r="N75" s="1"/>
      <c r="O75" s="86"/>
    </row>
    <row r="76" spans="1:28" x14ac:dyDescent="0.25">
      <c r="A76" s="3"/>
      <c r="B76" s="4"/>
      <c r="C76" s="81"/>
      <c r="D76" s="84"/>
      <c r="E76" s="84"/>
      <c r="F76" s="76" t="e">
        <f t="shared" si="4"/>
        <v>#DIV/0!</v>
      </c>
      <c r="G76" s="77" t="e">
        <f t="shared" si="5"/>
        <v>#DIV/0!</v>
      </c>
      <c r="H76" s="103" t="e">
        <f t="shared" si="6"/>
        <v>#DIV/0!</v>
      </c>
      <c r="I76" s="39">
        <v>1</v>
      </c>
      <c r="J76" s="104" t="e">
        <f t="shared" si="7"/>
        <v>#DIV/0!</v>
      </c>
      <c r="M76" s="1"/>
      <c r="N76" s="1"/>
      <c r="O76" s="86"/>
    </row>
    <row r="77" spans="1:28" x14ac:dyDescent="0.25">
      <c r="A77" s="3"/>
      <c r="B77" s="4"/>
      <c r="C77" s="81"/>
      <c r="D77" s="84"/>
      <c r="E77" s="84"/>
      <c r="F77" s="76" t="e">
        <f t="shared" si="4"/>
        <v>#DIV/0!</v>
      </c>
      <c r="G77" s="77" t="e">
        <f t="shared" si="5"/>
        <v>#DIV/0!</v>
      </c>
      <c r="H77" s="103" t="e">
        <f t="shared" si="6"/>
        <v>#DIV/0!</v>
      </c>
      <c r="I77" s="39">
        <v>1</v>
      </c>
      <c r="J77" s="104" t="e">
        <f t="shared" si="7"/>
        <v>#DIV/0!</v>
      </c>
      <c r="L77" s="1"/>
      <c r="M77" s="1"/>
      <c r="N77" s="107"/>
      <c r="O77" s="86"/>
    </row>
    <row r="78" spans="1:28" x14ac:dyDescent="0.25">
      <c r="A78" s="3"/>
      <c r="B78" s="4"/>
      <c r="C78" s="81"/>
      <c r="D78" s="84"/>
      <c r="E78" s="84"/>
      <c r="F78" s="76" t="e">
        <f t="shared" si="4"/>
        <v>#DIV/0!</v>
      </c>
      <c r="G78" s="77" t="e">
        <f t="shared" si="5"/>
        <v>#DIV/0!</v>
      </c>
      <c r="H78" s="103" t="e">
        <f t="shared" si="6"/>
        <v>#DIV/0!</v>
      </c>
      <c r="I78" s="39">
        <v>1</v>
      </c>
      <c r="J78" s="104" t="e">
        <f t="shared" si="7"/>
        <v>#DIV/0!</v>
      </c>
      <c r="L78" s="1"/>
      <c r="M78" s="1"/>
      <c r="N78" s="1"/>
      <c r="O78" s="86"/>
    </row>
    <row r="79" spans="1:28" x14ac:dyDescent="0.25">
      <c r="A79" s="3"/>
      <c r="B79" s="4"/>
      <c r="C79" s="81"/>
      <c r="D79" s="84"/>
      <c r="E79" s="84"/>
      <c r="F79" s="76" t="e">
        <f t="shared" si="4"/>
        <v>#DIV/0!</v>
      </c>
      <c r="G79" s="77" t="e">
        <f t="shared" si="5"/>
        <v>#DIV/0!</v>
      </c>
      <c r="H79" s="103" t="e">
        <f t="shared" si="6"/>
        <v>#DIV/0!</v>
      </c>
      <c r="I79" s="39">
        <v>1</v>
      </c>
      <c r="J79" s="104" t="e">
        <f t="shared" si="7"/>
        <v>#DIV/0!</v>
      </c>
      <c r="L79" s="108"/>
      <c r="M79" s="1"/>
      <c r="N79" s="1"/>
      <c r="O79" s="86"/>
    </row>
    <row r="80" spans="1:28" x14ac:dyDescent="0.25">
      <c r="A80" s="3"/>
      <c r="B80" s="4"/>
      <c r="C80" s="81"/>
      <c r="D80" s="84"/>
      <c r="E80" s="84"/>
      <c r="F80" s="76" t="e">
        <f t="shared" si="4"/>
        <v>#DIV/0!</v>
      </c>
      <c r="G80" s="77" t="e">
        <f t="shared" si="5"/>
        <v>#DIV/0!</v>
      </c>
      <c r="H80" s="103" t="e">
        <f t="shared" si="6"/>
        <v>#DIV/0!</v>
      </c>
      <c r="I80" s="39">
        <v>1</v>
      </c>
      <c r="J80" s="104" t="e">
        <f t="shared" si="7"/>
        <v>#DIV/0!</v>
      </c>
      <c r="L80" s="1"/>
      <c r="M80" s="1"/>
      <c r="N80" s="1"/>
      <c r="O80" s="86"/>
    </row>
    <row r="81" spans="1:15" x14ac:dyDescent="0.25">
      <c r="A81" s="3"/>
      <c r="B81" s="4"/>
      <c r="C81" s="81"/>
      <c r="D81" s="75"/>
      <c r="E81" s="75"/>
      <c r="F81" s="76" t="e">
        <f t="shared" si="4"/>
        <v>#DIV/0!</v>
      </c>
      <c r="G81" s="77" t="e">
        <f t="shared" si="5"/>
        <v>#DIV/0!</v>
      </c>
      <c r="H81" s="103" t="e">
        <f t="shared" si="6"/>
        <v>#DIV/0!</v>
      </c>
      <c r="I81" s="39">
        <v>1</v>
      </c>
      <c r="J81" s="104" t="e">
        <f t="shared" si="7"/>
        <v>#DIV/0!</v>
      </c>
      <c r="L81" s="1"/>
      <c r="M81" s="1"/>
      <c r="N81" s="1"/>
      <c r="O81" s="86"/>
    </row>
    <row r="82" spans="1:15" x14ac:dyDescent="0.25">
      <c r="A82" s="3"/>
      <c r="B82" s="4"/>
      <c r="C82" s="81"/>
      <c r="D82" s="84"/>
      <c r="E82" s="84"/>
      <c r="F82" s="76" t="e">
        <f t="shared" si="4"/>
        <v>#DIV/0!</v>
      </c>
      <c r="G82" s="77" t="e">
        <f t="shared" si="5"/>
        <v>#DIV/0!</v>
      </c>
      <c r="H82" s="103" t="e">
        <f t="shared" si="6"/>
        <v>#DIV/0!</v>
      </c>
      <c r="I82" s="39">
        <v>1</v>
      </c>
      <c r="J82" s="104" t="e">
        <f t="shared" si="7"/>
        <v>#DIV/0!</v>
      </c>
      <c r="L82" s="1"/>
      <c r="M82" s="1"/>
      <c r="N82" s="1"/>
      <c r="O82" s="86"/>
    </row>
    <row r="83" spans="1:15" x14ac:dyDescent="0.25">
      <c r="A83" s="3"/>
      <c r="B83" s="4"/>
      <c r="C83" s="81"/>
      <c r="D83" s="84"/>
      <c r="E83" s="84"/>
      <c r="F83" s="76" t="e">
        <f t="shared" si="4"/>
        <v>#DIV/0!</v>
      </c>
      <c r="G83" s="77" t="e">
        <f t="shared" si="5"/>
        <v>#DIV/0!</v>
      </c>
      <c r="H83" s="103" t="e">
        <f t="shared" si="6"/>
        <v>#DIV/0!</v>
      </c>
      <c r="I83" s="39">
        <v>1</v>
      </c>
      <c r="J83" s="104" t="e">
        <f t="shared" si="7"/>
        <v>#DIV/0!</v>
      </c>
      <c r="L83" s="1"/>
      <c r="M83" s="1"/>
      <c r="N83" s="1"/>
      <c r="O83" s="86"/>
    </row>
    <row r="84" spans="1:15" x14ac:dyDescent="0.25">
      <c r="A84" s="3"/>
      <c r="B84" s="4"/>
      <c r="C84" s="81"/>
      <c r="D84" s="84"/>
      <c r="E84" s="84"/>
      <c r="F84" s="76" t="e">
        <f t="shared" si="4"/>
        <v>#DIV/0!</v>
      </c>
      <c r="G84" s="77" t="e">
        <f t="shared" si="5"/>
        <v>#DIV/0!</v>
      </c>
      <c r="H84" s="103" t="e">
        <f t="shared" si="6"/>
        <v>#DIV/0!</v>
      </c>
      <c r="I84" s="39">
        <v>1</v>
      </c>
      <c r="J84" s="104" t="e">
        <f t="shared" si="7"/>
        <v>#DIV/0!</v>
      </c>
      <c r="L84" s="1"/>
      <c r="M84" s="1"/>
      <c r="N84" s="1"/>
      <c r="O84" s="86"/>
    </row>
    <row r="85" spans="1:15" x14ac:dyDescent="0.25">
      <c r="A85" s="3"/>
      <c r="B85" s="4"/>
      <c r="C85" s="81"/>
      <c r="D85" s="75"/>
      <c r="E85" s="75"/>
      <c r="F85" s="76" t="e">
        <f t="shared" si="4"/>
        <v>#DIV/0!</v>
      </c>
      <c r="G85" s="77" t="e">
        <f t="shared" si="5"/>
        <v>#DIV/0!</v>
      </c>
      <c r="H85" s="103" t="e">
        <f t="shared" si="6"/>
        <v>#DIV/0!</v>
      </c>
      <c r="I85" s="39">
        <v>1</v>
      </c>
      <c r="J85" s="104" t="e">
        <f t="shared" si="7"/>
        <v>#DIV/0!</v>
      </c>
      <c r="O85" s="86"/>
    </row>
    <row r="86" spans="1:15" x14ac:dyDescent="0.25">
      <c r="A86" s="3"/>
      <c r="B86" s="4"/>
      <c r="C86" s="81"/>
      <c r="D86" s="84"/>
      <c r="E86" s="84"/>
      <c r="F86" s="76" t="e">
        <f t="shared" si="4"/>
        <v>#DIV/0!</v>
      </c>
      <c r="G86" s="77" t="e">
        <f t="shared" si="5"/>
        <v>#DIV/0!</v>
      </c>
      <c r="H86" s="103" t="e">
        <f t="shared" si="6"/>
        <v>#DIV/0!</v>
      </c>
      <c r="I86" s="39">
        <v>1</v>
      </c>
      <c r="J86" s="104" t="e">
        <f t="shared" si="7"/>
        <v>#DIV/0!</v>
      </c>
      <c r="O86" s="5"/>
    </row>
    <row r="87" spans="1:15" x14ac:dyDescent="0.25">
      <c r="A87" s="3"/>
      <c r="B87" s="4"/>
      <c r="C87" s="81"/>
      <c r="D87" s="84"/>
      <c r="E87" s="84"/>
      <c r="F87" s="76" t="e">
        <f t="shared" si="4"/>
        <v>#DIV/0!</v>
      </c>
      <c r="G87" s="77" t="e">
        <f t="shared" si="5"/>
        <v>#DIV/0!</v>
      </c>
      <c r="H87" s="103" t="e">
        <f t="shared" si="6"/>
        <v>#DIV/0!</v>
      </c>
      <c r="I87" s="39">
        <v>1</v>
      </c>
      <c r="J87" s="104" t="e">
        <f t="shared" si="7"/>
        <v>#DIV/0!</v>
      </c>
      <c r="O87" s="5"/>
    </row>
    <row r="88" spans="1:15" ht="15.75" thickBot="1" x14ac:dyDescent="0.3">
      <c r="A88" s="3"/>
      <c r="B88" s="4"/>
      <c r="C88" s="88"/>
      <c r="D88" s="109"/>
      <c r="E88" s="109"/>
      <c r="F88" s="90" t="e">
        <f t="shared" si="0"/>
        <v>#DIV/0!</v>
      </c>
      <c r="G88" s="91" t="e">
        <f>ABS((STDEV(D88:E88)/AVERAGE(D88:E88))*100)</f>
        <v>#DIV/0!</v>
      </c>
      <c r="H88" s="110" t="e">
        <f t="shared" si="2"/>
        <v>#DIV/0!</v>
      </c>
      <c r="I88" s="48">
        <v>1</v>
      </c>
      <c r="J88" s="111" t="e">
        <f>IF(F88&lt;$G$25, "&lt; LoQ",IF(F88&gt;$G$28,"&gt; ULoQ",H88*I88))</f>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B348" s="3"/>
      <c r="C348" s="3"/>
      <c r="D348" s="3"/>
      <c r="E348" s="3"/>
      <c r="F348" s="3"/>
      <c r="G348" s="3"/>
      <c r="H348" s="3"/>
      <c r="I348" s="3"/>
      <c r="J348" s="3"/>
      <c r="K348" s="3"/>
      <c r="L348" s="3"/>
      <c r="M348" s="3"/>
      <c r="N348" s="3"/>
      <c r="O348" s="3"/>
    </row>
    <row r="349" spans="1:15" x14ac:dyDescent="0.25">
      <c r="B349" s="3"/>
      <c r="C349" s="3"/>
      <c r="D349" s="3"/>
      <c r="E349" s="3"/>
      <c r="F349" s="3"/>
      <c r="G349" s="3"/>
      <c r="H349" s="3"/>
      <c r="I349" s="3"/>
      <c r="J349" s="3"/>
      <c r="K349" s="3"/>
      <c r="L349" s="3"/>
      <c r="M349" s="3"/>
      <c r="N349" s="3"/>
      <c r="O349" s="3"/>
    </row>
    <row r="350" spans="1:15" x14ac:dyDescent="0.25">
      <c r="B350" s="3"/>
      <c r="C350" s="3"/>
      <c r="D350" s="3"/>
      <c r="E350" s="3"/>
      <c r="F350" s="3"/>
      <c r="G350" s="3"/>
      <c r="H350" s="3"/>
      <c r="I350" s="3"/>
      <c r="J350" s="3"/>
      <c r="K350" s="3"/>
      <c r="L350" s="3"/>
      <c r="M350" s="3"/>
      <c r="N350" s="3"/>
      <c r="O350" s="3"/>
    </row>
    <row r="351" spans="1:15" x14ac:dyDescent="0.25">
      <c r="B351" s="3"/>
      <c r="C351" s="3"/>
      <c r="D351" s="3"/>
      <c r="E351" s="3"/>
      <c r="F351" s="3"/>
      <c r="G351" s="3"/>
      <c r="H351" s="3"/>
      <c r="I351" s="3"/>
      <c r="J351" s="3"/>
      <c r="K351" s="3"/>
      <c r="L351" s="3"/>
      <c r="M351" s="3"/>
      <c r="N351" s="3"/>
      <c r="O351" s="3"/>
    </row>
    <row r="352" spans="1:15" x14ac:dyDescent="0.25">
      <c r="B352" s="3"/>
      <c r="C352" s="3"/>
      <c r="D352" s="3"/>
      <c r="E352" s="3"/>
      <c r="F352" s="3"/>
      <c r="G352" s="3"/>
      <c r="H352" s="3"/>
      <c r="I352" s="3"/>
      <c r="J352" s="3"/>
      <c r="K352" s="3"/>
      <c r="L352" s="3"/>
      <c r="M352" s="3"/>
      <c r="N352" s="3"/>
      <c r="O352" s="3"/>
    </row>
    <row r="353" spans="2:15" x14ac:dyDescent="0.25">
      <c r="B353" s="3"/>
      <c r="C353" s="3"/>
      <c r="D353" s="3"/>
      <c r="E353" s="3"/>
      <c r="F353" s="3"/>
      <c r="G353" s="3"/>
      <c r="H353" s="3"/>
      <c r="I353" s="3"/>
      <c r="J353" s="3"/>
      <c r="K353" s="3"/>
      <c r="L353" s="3"/>
      <c r="M353" s="3"/>
      <c r="N353" s="3"/>
      <c r="O353" s="3"/>
    </row>
    <row r="354" spans="2:15" x14ac:dyDescent="0.25">
      <c r="B354" s="3"/>
      <c r="C354" s="3"/>
      <c r="D354" s="3"/>
      <c r="E354" s="3"/>
      <c r="F354" s="3"/>
      <c r="G354" s="3"/>
      <c r="H354" s="3"/>
      <c r="I354" s="3"/>
      <c r="J354" s="3"/>
      <c r="K354" s="3"/>
      <c r="L354" s="3"/>
      <c r="M354" s="3"/>
      <c r="N354" s="3"/>
      <c r="O354" s="3"/>
    </row>
    <row r="355" spans="2:15" x14ac:dyDescent="0.25">
      <c r="B355" s="3"/>
      <c r="C355" s="3"/>
      <c r="D355" s="3"/>
      <c r="E355" s="3"/>
      <c r="F355" s="3"/>
      <c r="G355" s="3"/>
      <c r="H355" s="3"/>
      <c r="I355" s="3"/>
      <c r="J355" s="3"/>
      <c r="K355" s="3"/>
      <c r="L355" s="3"/>
      <c r="M355" s="3"/>
      <c r="N355" s="3"/>
      <c r="O355" s="3"/>
    </row>
    <row r="356" spans="2:15" x14ac:dyDescent="0.25">
      <c r="B356" s="3"/>
      <c r="C356" s="3"/>
      <c r="D356" s="3"/>
      <c r="E356" s="3"/>
      <c r="F356" s="3"/>
      <c r="G356" s="3"/>
      <c r="H356" s="3"/>
      <c r="I356" s="3"/>
      <c r="J356" s="3"/>
      <c r="K356" s="3"/>
      <c r="L356" s="3"/>
      <c r="M356" s="3"/>
      <c r="N356" s="3"/>
      <c r="O356" s="3"/>
    </row>
    <row r="357" spans="2:15" x14ac:dyDescent="0.25">
      <c r="B357" s="3"/>
      <c r="C357" s="3"/>
      <c r="D357" s="3"/>
      <c r="E357" s="3"/>
      <c r="F357" s="3"/>
      <c r="G357" s="3"/>
      <c r="H357" s="3"/>
      <c r="I357" s="3"/>
      <c r="J357" s="3"/>
      <c r="K357" s="3"/>
      <c r="L357" s="3"/>
      <c r="M357" s="3"/>
      <c r="N357" s="3"/>
      <c r="O357" s="3"/>
    </row>
    <row r="358" spans="2:15" x14ac:dyDescent="0.25">
      <c r="B358" s="3"/>
      <c r="C358" s="3"/>
      <c r="D358" s="3"/>
      <c r="E358" s="3"/>
      <c r="F358" s="3"/>
      <c r="G358" s="3"/>
      <c r="H358" s="3"/>
      <c r="I358" s="3"/>
      <c r="J358" s="3"/>
      <c r="K358" s="3"/>
      <c r="L358" s="3"/>
      <c r="M358" s="3"/>
      <c r="N358" s="3"/>
      <c r="O358" s="3"/>
    </row>
    <row r="359" spans="2:15" x14ac:dyDescent="0.25">
      <c r="B359" s="3"/>
      <c r="C359" s="3"/>
      <c r="D359" s="3"/>
      <c r="E359" s="3"/>
      <c r="F359" s="3"/>
      <c r="G359" s="3"/>
      <c r="H359" s="3"/>
      <c r="I359" s="3"/>
      <c r="J359" s="3"/>
      <c r="K359" s="3"/>
      <c r="L359" s="3"/>
      <c r="M359" s="3"/>
      <c r="N359" s="3"/>
      <c r="O359" s="3"/>
    </row>
    <row r="360" spans="2:15" x14ac:dyDescent="0.25">
      <c r="B360" s="3"/>
      <c r="C360" s="3"/>
      <c r="D360" s="3"/>
      <c r="E360" s="3"/>
      <c r="F360" s="3"/>
      <c r="G360" s="3"/>
      <c r="H360" s="3"/>
      <c r="I360" s="3"/>
      <c r="J360" s="3"/>
      <c r="K360" s="3"/>
      <c r="L360" s="3"/>
      <c r="M360" s="3"/>
      <c r="N360" s="3"/>
      <c r="O360" s="3"/>
    </row>
    <row r="361" spans="2:15" x14ac:dyDescent="0.25">
      <c r="B361" s="3"/>
      <c r="C361" s="3"/>
      <c r="D361" s="3"/>
      <c r="E361" s="3"/>
      <c r="F361" s="3"/>
      <c r="G361" s="3"/>
      <c r="H361" s="3"/>
      <c r="I361" s="3"/>
      <c r="J361" s="3"/>
      <c r="K361" s="3"/>
      <c r="L361" s="3"/>
      <c r="M361" s="3"/>
      <c r="N361" s="3"/>
      <c r="O361" s="3"/>
    </row>
    <row r="362" spans="2:15" x14ac:dyDescent="0.25">
      <c r="B362" s="3"/>
      <c r="C362" s="3"/>
      <c r="D362" s="3"/>
      <c r="E362" s="3"/>
      <c r="F362" s="3"/>
      <c r="G362" s="3"/>
      <c r="H362" s="3"/>
      <c r="I362" s="3"/>
      <c r="J362" s="3"/>
      <c r="K362" s="3"/>
      <c r="L362" s="3"/>
      <c r="M362" s="3"/>
      <c r="N362" s="3"/>
      <c r="O362" s="3"/>
    </row>
    <row r="363" spans="2:15" x14ac:dyDescent="0.25">
      <c r="B363" s="3"/>
      <c r="C363" s="3"/>
      <c r="D363" s="3"/>
      <c r="E363" s="3"/>
      <c r="F363" s="3"/>
      <c r="G363" s="3"/>
      <c r="H363" s="3"/>
      <c r="I363" s="3"/>
      <c r="J363" s="3"/>
      <c r="K363" s="3"/>
      <c r="L363" s="3"/>
      <c r="M363" s="3"/>
      <c r="N363" s="3"/>
      <c r="O363" s="3"/>
    </row>
    <row r="364" spans="2:15" x14ac:dyDescent="0.25">
      <c r="B364" s="3"/>
      <c r="C364" s="3"/>
      <c r="D364" s="3"/>
      <c r="E364" s="3"/>
      <c r="F364" s="3"/>
      <c r="G364" s="3"/>
      <c r="H364" s="3"/>
      <c r="I364" s="3"/>
      <c r="J364" s="3"/>
      <c r="K364" s="3"/>
      <c r="L364" s="3"/>
      <c r="M364" s="3"/>
      <c r="N364" s="3"/>
      <c r="O364" s="3"/>
    </row>
    <row r="365" spans="2:15" x14ac:dyDescent="0.25">
      <c r="B365" s="3"/>
      <c r="C365" s="3"/>
      <c r="D365" s="3"/>
      <c r="E365" s="3"/>
      <c r="F365" s="3"/>
      <c r="G365" s="3"/>
      <c r="H365" s="3"/>
      <c r="I365" s="3"/>
      <c r="J365" s="3"/>
      <c r="K365" s="3"/>
      <c r="L365" s="3"/>
      <c r="M365" s="3"/>
      <c r="N365" s="3"/>
      <c r="O365" s="3"/>
    </row>
    <row r="366" spans="2:15" x14ac:dyDescent="0.25">
      <c r="B366" s="3"/>
      <c r="C366" s="3"/>
      <c r="D366" s="3"/>
      <c r="E366" s="3"/>
      <c r="F366" s="3"/>
      <c r="G366" s="3"/>
      <c r="H366" s="3"/>
      <c r="I366" s="3"/>
      <c r="J366" s="3"/>
      <c r="K366" s="3"/>
      <c r="L366" s="3"/>
      <c r="M366" s="3"/>
      <c r="N366" s="3"/>
      <c r="O366" s="3"/>
    </row>
  </sheetData>
  <sheetProtection algorithmName="SHA-512" hashValue="5BVApw5mWLC4rdODTiwOBGWs/yxpi2Of6DtZFUooOB5g+z/f9oBay5JEx2HnTN21cxvSlJahSVoPVopkGl2NGg==" saltValue="k/CufvJ1fbJ9Bs/3gvypbA==" spinCount="100000" sheet="1" objects="1" scenarios="1"/>
  <mergeCells count="22">
    <mergeCell ref="C7:M7"/>
    <mergeCell ref="A1:P1"/>
    <mergeCell ref="B2:O2"/>
    <mergeCell ref="C4:I4"/>
    <mergeCell ref="C5:O5"/>
    <mergeCell ref="C6:O6"/>
    <mergeCell ref="C8:O8"/>
    <mergeCell ref="C13:E13"/>
    <mergeCell ref="G13:J13"/>
    <mergeCell ref="D14:E14"/>
    <mergeCell ref="G14:H14"/>
    <mergeCell ref="I14:J14"/>
    <mergeCell ref="C44:G44"/>
    <mergeCell ref="H44:J44"/>
    <mergeCell ref="L45:N45"/>
    <mergeCell ref="L46:L48"/>
    <mergeCell ref="D15:E15"/>
    <mergeCell ref="C16:C20"/>
    <mergeCell ref="D16:E20"/>
    <mergeCell ref="C22:J22"/>
    <mergeCell ref="L23:N23"/>
    <mergeCell ref="H33:I33"/>
  </mergeCells>
  <conditionalFormatting sqref="F46:F88">
    <cfRule type="cellIs" dxfId="195" priority="1" stopIfTrue="1" operator="lessThan">
      <formula>$G$25</formula>
    </cfRule>
    <cfRule type="cellIs" dxfId="194" priority="2" stopIfTrue="1" operator="between">
      <formula>$G$25</formula>
      <formula>$G$28</formula>
    </cfRule>
    <cfRule type="cellIs" dxfId="193" priority="3" stopIfTrue="1" operator="greaterThan">
      <formula>$G$28</formula>
    </cfRule>
  </conditionalFormatting>
  <conditionalFormatting sqref="H24:H28 G46:G88">
    <cfRule type="cellIs" dxfId="192" priority="9" stopIfTrue="1" operator="equal">
      <formula>20</formula>
    </cfRule>
    <cfRule type="cellIs" dxfId="191" priority="10" stopIfTrue="1" operator="lessThan">
      <formula>20</formula>
    </cfRule>
    <cfRule type="cellIs" dxfId="190" priority="11" stopIfTrue="1" operator="greaterThan">
      <formula>20</formula>
    </cfRule>
  </conditionalFormatting>
  <conditionalFormatting sqref="J25:J28">
    <cfRule type="cellIs" dxfId="189" priority="4" stopIfTrue="1" operator="equal">
      <formula>35</formula>
    </cfRule>
    <cfRule type="cellIs" dxfId="188" priority="5" stopIfTrue="1" operator="lessThan">
      <formula>35</formula>
    </cfRule>
    <cfRule type="cellIs" dxfId="187" priority="6" stopIfTrue="1" operator="greaterThan">
      <formula>35</formula>
    </cfRule>
  </conditionalFormatting>
  <conditionalFormatting sqref="J46:J88">
    <cfRule type="cellIs" dxfId="186" priority="12" stopIfTrue="1" operator="between">
      <formula>#REF!</formula>
      <formula>#REF!</formula>
    </cfRule>
    <cfRule type="cellIs" dxfId="185" priority="13" stopIfTrue="1" operator="lessThan">
      <formula>#REF!</formula>
    </cfRule>
    <cfRule type="cellIs" dxfId="184" priority="14" stopIfTrue="1" operator="greaterThan">
      <formula>#REF!</formula>
    </cfRule>
  </conditionalFormatting>
  <conditionalFormatting sqref="N24:N28">
    <cfRule type="cellIs" dxfId="183" priority="7" stopIfTrue="1" operator="equal">
      <formula>"Incorrect"</formula>
    </cfRule>
    <cfRule type="cellIs" dxfId="182"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56AC2-F0F5-4C33-8155-F2D379D6568C}">
  <dimension ref="A1:CV366"/>
  <sheetViews>
    <sheetView zoomScaleNormal="100" workbookViewId="0">
      <selection activeCell="R77" sqref="R77"/>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2"/>
      <c r="B1" s="162"/>
      <c r="C1" s="162"/>
      <c r="D1" s="162"/>
      <c r="E1" s="162"/>
      <c r="F1" s="162"/>
      <c r="G1" s="162"/>
      <c r="H1" s="162"/>
      <c r="I1" s="162"/>
      <c r="J1" s="162"/>
      <c r="K1" s="162"/>
      <c r="L1" s="162"/>
      <c r="M1" s="162"/>
      <c r="N1" s="162"/>
      <c r="O1" s="162"/>
      <c r="P1" s="162"/>
    </row>
    <row r="2" spans="1:100" ht="21.75" thickBot="1" x14ac:dyDescent="0.4">
      <c r="A2" s="3"/>
      <c r="B2" s="129" t="s">
        <v>71</v>
      </c>
      <c r="C2" s="130"/>
      <c r="D2" s="130"/>
      <c r="E2" s="130"/>
      <c r="F2" s="130"/>
      <c r="G2" s="130"/>
      <c r="H2" s="130"/>
      <c r="I2" s="130"/>
      <c r="J2" s="130"/>
      <c r="K2" s="130"/>
      <c r="L2" s="130"/>
      <c r="M2" s="130"/>
      <c r="N2" s="130"/>
      <c r="O2" s="130"/>
    </row>
    <row r="3" spans="1:100" x14ac:dyDescent="0.25">
      <c r="A3" s="3"/>
      <c r="B3" s="4"/>
      <c r="C3" s="2" t="s">
        <v>1</v>
      </c>
      <c r="O3" s="5"/>
    </row>
    <row r="4" spans="1:100" ht="18" x14ac:dyDescent="0.35">
      <c r="A4" s="3"/>
      <c r="B4" s="4"/>
      <c r="C4" s="157" t="s">
        <v>52</v>
      </c>
      <c r="D4" s="157"/>
      <c r="E4" s="157"/>
      <c r="F4" s="157"/>
      <c r="G4" s="157"/>
      <c r="H4" s="157"/>
      <c r="I4" s="157"/>
      <c r="O4" s="5"/>
    </row>
    <row r="5" spans="1:100" ht="31.5" customHeight="1" x14ac:dyDescent="0.25">
      <c r="A5" s="3"/>
      <c r="B5" s="4"/>
      <c r="C5" s="155" t="s">
        <v>3</v>
      </c>
      <c r="D5" s="155"/>
      <c r="E5" s="155"/>
      <c r="F5" s="155"/>
      <c r="G5" s="155"/>
      <c r="H5" s="155"/>
      <c r="I5" s="155"/>
      <c r="J5" s="155"/>
      <c r="K5" s="155"/>
      <c r="L5" s="155"/>
      <c r="M5" s="155"/>
      <c r="N5" s="155"/>
      <c r="O5" s="156"/>
    </row>
    <row r="6" spans="1:100" ht="46.5" customHeight="1" x14ac:dyDescent="0.25">
      <c r="A6" s="3"/>
      <c r="B6" s="4"/>
      <c r="C6" s="155" t="s">
        <v>111</v>
      </c>
      <c r="D6" s="155"/>
      <c r="E6" s="155"/>
      <c r="F6" s="155"/>
      <c r="G6" s="155"/>
      <c r="H6" s="155"/>
      <c r="I6" s="155"/>
      <c r="J6" s="155"/>
      <c r="K6" s="155"/>
      <c r="L6" s="155"/>
      <c r="M6" s="155"/>
      <c r="N6" s="155"/>
      <c r="O6" s="156"/>
    </row>
    <row r="7" spans="1:100" x14ac:dyDescent="0.25">
      <c r="A7" s="3"/>
      <c r="B7" s="4"/>
      <c r="C7" s="157" t="s">
        <v>53</v>
      </c>
      <c r="D7" s="157"/>
      <c r="E7" s="157"/>
      <c r="F7" s="157"/>
      <c r="G7" s="157"/>
      <c r="H7" s="157"/>
      <c r="I7" s="157"/>
      <c r="J7" s="157"/>
      <c r="K7" s="157"/>
      <c r="L7" s="157"/>
      <c r="M7" s="157"/>
      <c r="O7" s="5"/>
    </row>
    <row r="8" spans="1:100" x14ac:dyDescent="0.25">
      <c r="A8" s="3"/>
      <c r="B8" s="4"/>
      <c r="C8" s="157" t="s">
        <v>4</v>
      </c>
      <c r="D8" s="157"/>
      <c r="E8" s="157"/>
      <c r="F8" s="157"/>
      <c r="G8" s="157"/>
      <c r="H8" s="157"/>
      <c r="I8" s="157"/>
      <c r="J8" s="157"/>
      <c r="K8" s="157"/>
      <c r="L8" s="157"/>
      <c r="M8" s="157"/>
      <c r="N8" s="157"/>
      <c r="O8" s="161"/>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98</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58" t="s">
        <v>5</v>
      </c>
      <c r="D13" s="159"/>
      <c r="E13" s="160"/>
      <c r="G13" s="129" t="s">
        <v>6</v>
      </c>
      <c r="H13" s="130"/>
      <c r="I13" s="130"/>
      <c r="J13" s="131"/>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40"/>
      <c r="E14" s="141"/>
      <c r="G14" s="142" t="s">
        <v>8</v>
      </c>
      <c r="H14" s="134"/>
      <c r="I14" s="143"/>
      <c r="J14" s="144"/>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5"/>
      <c r="E15" s="146"/>
      <c r="G15" s="14" t="s">
        <v>10</v>
      </c>
      <c r="H15" s="15" t="s">
        <v>65</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7" t="s">
        <v>14</v>
      </c>
      <c r="D16" s="169"/>
      <c r="E16" s="170"/>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7"/>
      <c r="D17" s="171"/>
      <c r="E17" s="172"/>
      <c r="G17" s="18" t="s">
        <v>16</v>
      </c>
      <c r="H17" s="19">
        <v>4</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7"/>
      <c r="D18" s="171"/>
      <c r="E18" s="172"/>
      <c r="G18" s="18" t="s">
        <v>17</v>
      </c>
      <c r="H18" s="19">
        <v>20</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7"/>
      <c r="D19" s="171"/>
      <c r="E19" s="172"/>
      <c r="G19" s="18" t="s">
        <v>18</v>
      </c>
      <c r="H19" s="19">
        <v>50</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8"/>
      <c r="D20" s="173"/>
      <c r="E20" s="174"/>
      <c r="G20" s="24" t="s">
        <v>19</v>
      </c>
      <c r="H20" s="95">
        <v>100</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9" t="s">
        <v>20</v>
      </c>
      <c r="D22" s="130"/>
      <c r="E22" s="130"/>
      <c r="F22" s="130"/>
      <c r="G22" s="130"/>
      <c r="H22" s="130"/>
      <c r="I22" s="130"/>
      <c r="J22" s="131"/>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65</v>
      </c>
      <c r="E23" s="17" t="s">
        <v>21</v>
      </c>
      <c r="F23" s="17" t="s">
        <v>22</v>
      </c>
      <c r="G23" s="27" t="s">
        <v>23</v>
      </c>
      <c r="H23" s="17" t="s">
        <v>24</v>
      </c>
      <c r="I23" s="17" t="s">
        <v>13</v>
      </c>
      <c r="J23" s="15" t="s">
        <v>25</v>
      </c>
      <c r="L23" s="132" t="s">
        <v>26</v>
      </c>
      <c r="M23" s="133"/>
      <c r="N23" s="134"/>
      <c r="O23" s="5"/>
    </row>
    <row r="24" spans="1:100" x14ac:dyDescent="0.25">
      <c r="A24" s="3"/>
      <c r="B24" s="4"/>
      <c r="C24" s="28" t="s">
        <v>15</v>
      </c>
      <c r="D24" s="96">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97">
        <v>4</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97">
        <v>20</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97">
        <v>50</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98">
        <v>100</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35" t="s">
        <v>32</v>
      </c>
      <c r="I33" s="136"/>
      <c r="J33" s="1"/>
      <c r="K33" s="56"/>
      <c r="N33" s="10"/>
      <c r="O33" s="59"/>
      <c r="P33" s="60"/>
      <c r="Q33" s="61"/>
      <c r="R33" s="37"/>
      <c r="S33" s="37"/>
      <c r="T33" s="37"/>
      <c r="U33" s="37"/>
      <c r="V33" s="37"/>
      <c r="W33" s="37"/>
      <c r="X33" s="37"/>
    </row>
    <row r="34" spans="1:28" x14ac:dyDescent="0.25">
      <c r="A34" s="3"/>
      <c r="B34" s="4"/>
      <c r="H34" s="44" t="s">
        <v>33</v>
      </c>
      <c r="I34" s="99" t="e">
        <f>INDEX(LINEST($G$25:$G$28,($D$25:$D$28)^{0,1,2},,TRUE),1,1)</f>
        <v>#VALUE!</v>
      </c>
      <c r="J34" s="1"/>
      <c r="L34" s="100"/>
      <c r="O34" s="5"/>
      <c r="S34" s="37"/>
      <c r="T34" s="37"/>
    </row>
    <row r="35" spans="1:28" x14ac:dyDescent="0.25">
      <c r="A35" s="3"/>
      <c r="B35" s="4"/>
      <c r="H35" s="44" t="s">
        <v>34</v>
      </c>
      <c r="I35" s="101" t="e">
        <f>INDEX(LINEST($G$25:$G$28,($D$25:$D$28)^{0,1,2},,TRUE),1,2)</f>
        <v>#VALUE!</v>
      </c>
      <c r="L35" s="100"/>
      <c r="O35" s="5"/>
    </row>
    <row r="36" spans="1:28" ht="15.75" thickBot="1" x14ac:dyDescent="0.3">
      <c r="A36" s="3"/>
      <c r="B36" s="4"/>
      <c r="D36" s="56"/>
      <c r="E36" s="64"/>
      <c r="F36" s="1"/>
      <c r="H36" s="53" t="s">
        <v>35</v>
      </c>
      <c r="I36" s="102" t="e">
        <f>INDEX(LINEST($G$25:$G$28,($D$25:$D$28)^{0,1,2},,TRUE),1,4)</f>
        <v>#VALUE!</v>
      </c>
      <c r="J36" s="56"/>
      <c r="L36" s="100"/>
      <c r="O36" s="5"/>
    </row>
    <row r="37" spans="1:28" ht="18" thickBot="1" x14ac:dyDescent="0.3">
      <c r="A37" s="3"/>
      <c r="B37" s="4"/>
      <c r="D37" s="56"/>
      <c r="E37" s="64"/>
      <c r="F37" s="1"/>
      <c r="H37" s="53" t="s">
        <v>57</v>
      </c>
      <c r="I37" s="102" t="e">
        <f>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9" t="s">
        <v>37</v>
      </c>
      <c r="D44" s="130"/>
      <c r="E44" s="130"/>
      <c r="F44" s="130"/>
      <c r="G44" s="131"/>
      <c r="H44" s="129" t="s">
        <v>38</v>
      </c>
      <c r="I44" s="130"/>
      <c r="J44" s="131"/>
      <c r="K44" s="56"/>
      <c r="O44" s="5"/>
    </row>
    <row r="45" spans="1:28" ht="45.75" thickBot="1" x14ac:dyDescent="0.3">
      <c r="A45" s="3"/>
      <c r="B45" s="4"/>
      <c r="C45" s="68" t="s">
        <v>39</v>
      </c>
      <c r="D45" s="69" t="s">
        <v>21</v>
      </c>
      <c r="E45" s="69" t="s">
        <v>22</v>
      </c>
      <c r="F45" s="69" t="s">
        <v>12</v>
      </c>
      <c r="G45" s="70" t="s">
        <v>24</v>
      </c>
      <c r="H45" s="71" t="s">
        <v>40</v>
      </c>
      <c r="I45" s="72" t="s">
        <v>41</v>
      </c>
      <c r="J45" s="73" t="s">
        <v>42</v>
      </c>
      <c r="L45" s="137" t="s">
        <v>43</v>
      </c>
      <c r="M45" s="138"/>
      <c r="N45" s="139"/>
      <c r="O45" s="5"/>
    </row>
    <row r="46" spans="1:28" x14ac:dyDescent="0.25">
      <c r="A46" s="3"/>
      <c r="B46" s="4"/>
      <c r="C46" s="113"/>
      <c r="D46" s="114"/>
      <c r="E46" s="114"/>
      <c r="F46" s="115" t="e">
        <f t="shared" ref="F46:F88" si="0">AVERAGE(D46:E46)-(AVERAGE(E$24:F$24))</f>
        <v>#DIV/0!</v>
      </c>
      <c r="G46" s="116" t="e">
        <f>ABS((STDEV(D46:E46)/AVERAGE(D46:E46))*100)</f>
        <v>#DIV/0!</v>
      </c>
      <c r="H46" s="122" t="e">
        <f>IF(F46&lt;$G$25, "&lt; LoQ",IF(F46&gt;$G$28,"&gt; ULoQ",((-$I$35+SQRT(POWER($I$35,2)-4*$I$34*($I$36-F46)))/(2*$I$34))))</f>
        <v>#DIV/0!</v>
      </c>
      <c r="I46" s="29">
        <v>1</v>
      </c>
      <c r="J46" s="123" t="e">
        <f>IF(F46&lt;$G$25, "&lt; LoQ",IF(F46&gt;$G$28,"&gt; ULoQ",H46*I46))</f>
        <v>#DIV/0!</v>
      </c>
      <c r="L46" s="126" t="s">
        <v>60</v>
      </c>
      <c r="M46" s="79" t="s">
        <v>45</v>
      </c>
      <c r="N46" s="80" t="s">
        <v>46</v>
      </c>
      <c r="O46" s="5"/>
    </row>
    <row r="47" spans="1:28" x14ac:dyDescent="0.25">
      <c r="A47" s="3"/>
      <c r="B47" s="4"/>
      <c r="C47" s="81"/>
      <c r="D47" s="84"/>
      <c r="E47" s="84"/>
      <c r="F47" s="76" t="e">
        <f t="shared" si="0"/>
        <v>#DIV/0!</v>
      </c>
      <c r="G47" s="77" t="e">
        <f t="shared" ref="G47:G67" si="1">ABS((STDEV(D47:E47)/AVERAGE(D47:E47))*100)</f>
        <v>#DIV/0!</v>
      </c>
      <c r="H47" s="103" t="e">
        <f t="shared" ref="H47:H88" si="2">IF(F47&lt;$G$25, "&lt; LoQ",IF(F47&gt;$G$28,"&gt; ULoQ",((-$I$35+SQRT(POWER($I$35,2)-4*$I$34*($I$36-F47)))/(2*$I$34))))</f>
        <v>#DIV/0!</v>
      </c>
      <c r="I47" s="39">
        <v>1</v>
      </c>
      <c r="J47" s="104" t="e">
        <f t="shared" ref="J47:J88" si="3">IF(F47&lt;$G$25, "&lt; LoQ",IF(F47&gt;$G$28,"&gt; ULoQ",H47*I47))</f>
        <v>#DIV/0!</v>
      </c>
      <c r="L47" s="127"/>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28"/>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 t="shared" si="3"/>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 t="shared" si="2"/>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 t="shared" si="3"/>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 t="shared" si="1"/>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1"/>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1"/>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1"/>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 t="shared" si="3"/>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75"/>
      <c r="E62" s="75"/>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1"/>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1"/>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75"/>
      <c r="E66" s="75"/>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ref="F68:F87" si="4">AVERAGE(D68:E68)-(AVERAGE(E$24:F$24))</f>
        <v>#DIV/0!</v>
      </c>
      <c r="G68" s="77" t="e">
        <f t="shared" ref="G68:G87" si="5">ABS((STDEV(D68:E68)/AVERAGE(D68:E68))*100)</f>
        <v>#DIV/0!</v>
      </c>
      <c r="H68" s="103" t="e">
        <f t="shared" ref="H68:H87" si="6">IF(F68&lt;$G$25, "&lt; LoQ",IF(F68&gt;$G$28,"&gt; ULoQ",((-$I$35+SQRT(POWER($I$35,2)-4*$I$34*($I$36-F68)))/(2*$I$34))))</f>
        <v>#DIV/0!</v>
      </c>
      <c r="I68" s="39">
        <v>1</v>
      </c>
      <c r="J68" s="104" t="e">
        <f t="shared" ref="J68:J87" si="7">IF(F68&lt;$G$25, "&lt; LoQ",IF(F68&gt;$G$28,"&gt; ULoQ",H68*I68))</f>
        <v>#DIV/0!</v>
      </c>
      <c r="O68" s="5"/>
      <c r="Q68" s="87"/>
      <c r="R68" s="37"/>
      <c r="S68" s="37"/>
      <c r="T68" s="37"/>
      <c r="U68" s="37"/>
      <c r="V68" s="37"/>
      <c r="W68" s="37"/>
      <c r="X68" s="37"/>
      <c r="Y68" s="37"/>
      <c r="Z68" s="37"/>
      <c r="AA68" s="37"/>
    </row>
    <row r="69" spans="1:28" x14ac:dyDescent="0.25">
      <c r="A69" s="3"/>
      <c r="B69" s="4"/>
      <c r="C69" s="81"/>
      <c r="D69" s="84"/>
      <c r="E69" s="84"/>
      <c r="F69" s="76" t="e">
        <f t="shared" si="4"/>
        <v>#DIV/0!</v>
      </c>
      <c r="G69" s="77" t="e">
        <f t="shared" si="5"/>
        <v>#DIV/0!</v>
      </c>
      <c r="H69" s="103" t="e">
        <f t="shared" si="6"/>
        <v>#DIV/0!</v>
      </c>
      <c r="I69" s="39">
        <v>1</v>
      </c>
      <c r="J69" s="104" t="e">
        <f t="shared" si="7"/>
        <v>#DIV/0!</v>
      </c>
      <c r="L69" s="1"/>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 t="shared" si="7"/>
        <v>#DIV/0!</v>
      </c>
      <c r="L71" s="1"/>
      <c r="M71" s="1"/>
      <c r="N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si="7"/>
        <v>#DIV/0!</v>
      </c>
      <c r="L72" s="1"/>
      <c r="M72" s="1"/>
      <c r="N72" s="1"/>
      <c r="O72" s="86"/>
    </row>
    <row r="73" spans="1:28" x14ac:dyDescent="0.25">
      <c r="A73" s="3"/>
      <c r="B73" s="4"/>
      <c r="C73" s="81"/>
      <c r="D73" s="84"/>
      <c r="E73" s="84"/>
      <c r="F73" s="76" t="e">
        <f t="shared" ref="F73:F74" si="8">AVERAGE(D73:E73)-(AVERAGE(E$24:F$24))</f>
        <v>#DIV/0!</v>
      </c>
      <c r="G73" s="77" t="e">
        <f t="shared" ref="G73:G74" si="9">ABS((STDEV(D73:E73)/AVERAGE(D73:E73))*100)</f>
        <v>#DIV/0!</v>
      </c>
      <c r="H73" s="103" t="e">
        <f t="shared" ref="H73:H74" si="10">IF(F73&lt;$G$25, "&lt; LoQ",IF(F73&gt;$G$28,"&gt; ULoQ",((-$I$35+SQRT(POWER($I$35,2)-4*$I$34*($I$36-F73)))/(2*$I$34))))</f>
        <v>#DIV/0!</v>
      </c>
      <c r="I73" s="39">
        <v>1</v>
      </c>
      <c r="J73" s="104" t="e">
        <f t="shared" ref="J73:J74" si="11">IF(F73&lt;$G$25, "&lt; LoQ",IF(F73&gt;$G$28,"&gt; ULoQ",H73*I73))</f>
        <v>#DIV/0!</v>
      </c>
      <c r="L73" s="1"/>
      <c r="M73" s="1"/>
      <c r="N73" s="1"/>
      <c r="O73" s="5"/>
    </row>
    <row r="74" spans="1:28" x14ac:dyDescent="0.25">
      <c r="A74" s="3"/>
      <c r="B74" s="4"/>
      <c r="C74" s="81"/>
      <c r="D74" s="84"/>
      <c r="E74" s="84"/>
      <c r="F74" s="76" t="e">
        <f t="shared" si="8"/>
        <v>#DIV/0!</v>
      </c>
      <c r="G74" s="77" t="e">
        <f t="shared" si="9"/>
        <v>#DIV/0!</v>
      </c>
      <c r="H74" s="103" t="e">
        <f t="shared" si="10"/>
        <v>#DIV/0!</v>
      </c>
      <c r="I74" s="39">
        <v>1</v>
      </c>
      <c r="J74" s="104" t="e">
        <f t="shared" si="11"/>
        <v>#DIV/0!</v>
      </c>
      <c r="L74" s="1"/>
      <c r="M74" s="1"/>
      <c r="N74" s="1"/>
      <c r="O74" s="86"/>
    </row>
    <row r="75" spans="1:28" x14ac:dyDescent="0.25">
      <c r="A75" s="3"/>
      <c r="B75" s="4"/>
      <c r="C75" s="81"/>
      <c r="D75" s="84"/>
      <c r="E75" s="84"/>
      <c r="F75" s="76" t="e">
        <f t="shared" si="4"/>
        <v>#DIV/0!</v>
      </c>
      <c r="G75" s="77" t="e">
        <f t="shared" si="5"/>
        <v>#DIV/0!</v>
      </c>
      <c r="H75" s="103" t="e">
        <f t="shared" si="6"/>
        <v>#DIV/0!</v>
      </c>
      <c r="I75" s="39">
        <v>1</v>
      </c>
      <c r="J75" s="104" t="e">
        <f t="shared" si="7"/>
        <v>#DIV/0!</v>
      </c>
      <c r="L75" s="105"/>
      <c r="M75" s="106"/>
      <c r="N75" s="1"/>
      <c r="O75" s="86"/>
    </row>
    <row r="76" spans="1:28" x14ac:dyDescent="0.25">
      <c r="A76" s="3"/>
      <c r="B76" s="4"/>
      <c r="C76" s="81"/>
      <c r="D76" s="84"/>
      <c r="E76" s="84"/>
      <c r="F76" s="76" t="e">
        <f t="shared" si="4"/>
        <v>#DIV/0!</v>
      </c>
      <c r="G76" s="77" t="e">
        <f t="shared" si="5"/>
        <v>#DIV/0!</v>
      </c>
      <c r="H76" s="103" t="e">
        <f t="shared" si="6"/>
        <v>#DIV/0!</v>
      </c>
      <c r="I76" s="39">
        <v>1</v>
      </c>
      <c r="J76" s="104" t="e">
        <f t="shared" si="7"/>
        <v>#DIV/0!</v>
      </c>
      <c r="L76" s="1"/>
      <c r="M76" s="1"/>
      <c r="N76" s="1"/>
      <c r="O76" s="86"/>
    </row>
    <row r="77" spans="1:28" x14ac:dyDescent="0.25">
      <c r="A77" s="3"/>
      <c r="B77" s="4"/>
      <c r="C77" s="81"/>
      <c r="D77" s="84"/>
      <c r="E77" s="84"/>
      <c r="F77" s="76" t="e">
        <f t="shared" si="4"/>
        <v>#DIV/0!</v>
      </c>
      <c r="G77" s="77" t="e">
        <f t="shared" si="5"/>
        <v>#DIV/0!</v>
      </c>
      <c r="H77" s="103" t="e">
        <f t="shared" si="6"/>
        <v>#DIV/0!</v>
      </c>
      <c r="I77" s="39">
        <v>1</v>
      </c>
      <c r="J77" s="104" t="e">
        <f t="shared" si="7"/>
        <v>#DIV/0!</v>
      </c>
      <c r="M77" s="1"/>
      <c r="N77" s="1"/>
      <c r="O77" s="86"/>
    </row>
    <row r="78" spans="1:28" x14ac:dyDescent="0.25">
      <c r="A78" s="3"/>
      <c r="B78" s="4"/>
      <c r="C78" s="81"/>
      <c r="D78" s="84"/>
      <c r="E78" s="84"/>
      <c r="F78" s="76" t="e">
        <f t="shared" si="4"/>
        <v>#DIV/0!</v>
      </c>
      <c r="G78" s="77" t="e">
        <f t="shared" si="5"/>
        <v>#DIV/0!</v>
      </c>
      <c r="H78" s="103" t="e">
        <f t="shared" si="6"/>
        <v>#DIV/0!</v>
      </c>
      <c r="I78" s="39">
        <v>1</v>
      </c>
      <c r="J78" s="104" t="e">
        <f t="shared" si="7"/>
        <v>#DIV/0!</v>
      </c>
      <c r="L78" s="1"/>
      <c r="M78" s="1"/>
      <c r="N78" s="107"/>
      <c r="O78" s="86"/>
    </row>
    <row r="79" spans="1:28" x14ac:dyDescent="0.25">
      <c r="A79" s="3"/>
      <c r="B79" s="4"/>
      <c r="C79" s="81"/>
      <c r="D79" s="84"/>
      <c r="E79" s="84"/>
      <c r="F79" s="76" t="e">
        <f t="shared" si="4"/>
        <v>#DIV/0!</v>
      </c>
      <c r="G79" s="77" t="e">
        <f t="shared" si="5"/>
        <v>#DIV/0!</v>
      </c>
      <c r="H79" s="103" t="e">
        <f t="shared" si="6"/>
        <v>#DIV/0!</v>
      </c>
      <c r="I79" s="39">
        <v>1</v>
      </c>
      <c r="J79" s="104" t="e">
        <f t="shared" si="7"/>
        <v>#DIV/0!</v>
      </c>
      <c r="L79" s="1"/>
      <c r="M79" s="1"/>
      <c r="N79" s="1"/>
      <c r="O79" s="86"/>
    </row>
    <row r="80" spans="1:28" x14ac:dyDescent="0.25">
      <c r="A80" s="3"/>
      <c r="B80" s="4"/>
      <c r="C80" s="81"/>
      <c r="D80" s="84"/>
      <c r="E80" s="84"/>
      <c r="F80" s="76" t="e">
        <f t="shared" si="4"/>
        <v>#DIV/0!</v>
      </c>
      <c r="G80" s="77" t="e">
        <f t="shared" si="5"/>
        <v>#DIV/0!</v>
      </c>
      <c r="H80" s="103" t="e">
        <f t="shared" si="6"/>
        <v>#DIV/0!</v>
      </c>
      <c r="I80" s="39">
        <v>1</v>
      </c>
      <c r="J80" s="104" t="e">
        <f t="shared" si="7"/>
        <v>#DIV/0!</v>
      </c>
      <c r="L80" s="108"/>
      <c r="M80" s="1"/>
      <c r="N80" s="1"/>
      <c r="O80" s="86"/>
    </row>
    <row r="81" spans="1:15" x14ac:dyDescent="0.25">
      <c r="A81" s="3"/>
      <c r="B81" s="4"/>
      <c r="C81" s="81"/>
      <c r="D81" s="84"/>
      <c r="E81" s="84"/>
      <c r="F81" s="76" t="e">
        <f t="shared" si="4"/>
        <v>#DIV/0!</v>
      </c>
      <c r="G81" s="77" t="e">
        <f t="shared" si="5"/>
        <v>#DIV/0!</v>
      </c>
      <c r="H81" s="103" t="e">
        <f t="shared" si="6"/>
        <v>#DIV/0!</v>
      </c>
      <c r="I81" s="39">
        <v>1</v>
      </c>
      <c r="J81" s="104" t="e">
        <f t="shared" si="7"/>
        <v>#DIV/0!</v>
      </c>
      <c r="L81" s="1"/>
      <c r="M81" s="1"/>
      <c r="N81" s="1"/>
      <c r="O81" s="86"/>
    </row>
    <row r="82" spans="1:15" x14ac:dyDescent="0.25">
      <c r="A82" s="3"/>
      <c r="B82" s="4"/>
      <c r="C82" s="81"/>
      <c r="D82" s="75"/>
      <c r="E82" s="75"/>
      <c r="F82" s="76" t="e">
        <f t="shared" si="4"/>
        <v>#DIV/0!</v>
      </c>
      <c r="G82" s="77" t="e">
        <f t="shared" si="5"/>
        <v>#DIV/0!</v>
      </c>
      <c r="H82" s="103" t="e">
        <f t="shared" si="6"/>
        <v>#DIV/0!</v>
      </c>
      <c r="I82" s="39">
        <v>1</v>
      </c>
      <c r="J82" s="104" t="e">
        <f t="shared" si="7"/>
        <v>#DIV/0!</v>
      </c>
      <c r="L82" s="1"/>
      <c r="M82" s="1"/>
      <c r="N82" s="1"/>
      <c r="O82" s="86"/>
    </row>
    <row r="83" spans="1:15" x14ac:dyDescent="0.25">
      <c r="A83" s="3"/>
      <c r="B83" s="4"/>
      <c r="C83" s="81"/>
      <c r="D83" s="84"/>
      <c r="E83" s="84"/>
      <c r="F83" s="76" t="e">
        <f t="shared" si="4"/>
        <v>#DIV/0!</v>
      </c>
      <c r="G83" s="77" t="e">
        <f t="shared" si="5"/>
        <v>#DIV/0!</v>
      </c>
      <c r="H83" s="103" t="e">
        <f t="shared" si="6"/>
        <v>#DIV/0!</v>
      </c>
      <c r="I83" s="39">
        <v>1</v>
      </c>
      <c r="J83" s="104" t="e">
        <f t="shared" si="7"/>
        <v>#DIV/0!</v>
      </c>
      <c r="L83" s="1"/>
      <c r="M83" s="1"/>
      <c r="N83" s="1"/>
      <c r="O83" s="86"/>
    </row>
    <row r="84" spans="1:15" x14ac:dyDescent="0.25">
      <c r="A84" s="3"/>
      <c r="B84" s="4"/>
      <c r="C84" s="81"/>
      <c r="D84" s="84"/>
      <c r="E84" s="84"/>
      <c r="F84" s="76" t="e">
        <f t="shared" si="4"/>
        <v>#DIV/0!</v>
      </c>
      <c r="G84" s="77" t="e">
        <f t="shared" si="5"/>
        <v>#DIV/0!</v>
      </c>
      <c r="H84" s="103" t="e">
        <f t="shared" si="6"/>
        <v>#DIV/0!</v>
      </c>
      <c r="I84" s="39">
        <v>1</v>
      </c>
      <c r="J84" s="104" t="e">
        <f t="shared" si="7"/>
        <v>#DIV/0!</v>
      </c>
      <c r="L84" s="1"/>
      <c r="M84" s="1"/>
      <c r="N84" s="1"/>
      <c r="O84" s="86"/>
    </row>
    <row r="85" spans="1:15" x14ac:dyDescent="0.25">
      <c r="A85" s="3"/>
      <c r="B85" s="4"/>
      <c r="C85" s="81"/>
      <c r="D85" s="84"/>
      <c r="E85" s="84"/>
      <c r="F85" s="76" t="e">
        <f t="shared" si="4"/>
        <v>#DIV/0!</v>
      </c>
      <c r="G85" s="77" t="e">
        <f t="shared" si="5"/>
        <v>#DIV/0!</v>
      </c>
      <c r="H85" s="103" t="e">
        <f t="shared" si="6"/>
        <v>#DIV/0!</v>
      </c>
      <c r="I85" s="39">
        <v>1</v>
      </c>
      <c r="J85" s="104" t="e">
        <f t="shared" si="7"/>
        <v>#DIV/0!</v>
      </c>
      <c r="L85" s="1"/>
      <c r="M85" s="1"/>
      <c r="N85" s="1"/>
      <c r="O85" s="86"/>
    </row>
    <row r="86" spans="1:15" x14ac:dyDescent="0.25">
      <c r="A86" s="3"/>
      <c r="B86" s="4"/>
      <c r="C86" s="81"/>
      <c r="D86" s="75"/>
      <c r="E86" s="75"/>
      <c r="F86" s="76" t="e">
        <f t="shared" si="4"/>
        <v>#DIV/0!</v>
      </c>
      <c r="G86" s="77" t="e">
        <f t="shared" si="5"/>
        <v>#DIV/0!</v>
      </c>
      <c r="H86" s="103" t="e">
        <f t="shared" si="6"/>
        <v>#DIV/0!</v>
      </c>
      <c r="I86" s="39">
        <v>1</v>
      </c>
      <c r="J86" s="104" t="e">
        <f t="shared" si="7"/>
        <v>#DIV/0!</v>
      </c>
      <c r="O86" s="86"/>
    </row>
    <row r="87" spans="1:15" x14ac:dyDescent="0.25">
      <c r="A87" s="3"/>
      <c r="B87" s="4"/>
      <c r="C87" s="81"/>
      <c r="D87" s="84"/>
      <c r="E87" s="84"/>
      <c r="F87" s="76" t="e">
        <f t="shared" si="4"/>
        <v>#DIV/0!</v>
      </c>
      <c r="G87" s="77" t="e">
        <f t="shared" si="5"/>
        <v>#DIV/0!</v>
      </c>
      <c r="H87" s="103" t="e">
        <f t="shared" si="6"/>
        <v>#DIV/0!</v>
      </c>
      <c r="I87" s="39">
        <v>1</v>
      </c>
      <c r="J87" s="104" t="e">
        <f t="shared" si="7"/>
        <v>#DIV/0!</v>
      </c>
      <c r="O87" s="5"/>
    </row>
    <row r="88" spans="1:15" ht="15.75" thickBot="1" x14ac:dyDescent="0.3">
      <c r="A88" s="3"/>
      <c r="B88" s="4"/>
      <c r="C88" s="124"/>
      <c r="D88" s="109"/>
      <c r="E88" s="109"/>
      <c r="F88" s="90" t="e">
        <f t="shared" si="0"/>
        <v>#DIV/0!</v>
      </c>
      <c r="G88" s="91" t="e">
        <f>ABS((STDEV(D88:E88)/AVERAGE(D88:E88))*100)</f>
        <v>#DIV/0!</v>
      </c>
      <c r="H88" s="110" t="e">
        <f t="shared" si="2"/>
        <v>#DIV/0!</v>
      </c>
      <c r="I88" s="48">
        <v>1</v>
      </c>
      <c r="J88" s="111" t="e">
        <f t="shared" si="3"/>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B347" s="3"/>
      <c r="C347" s="3"/>
      <c r="D347" s="3"/>
      <c r="E347" s="3"/>
      <c r="F347" s="3"/>
      <c r="G347" s="3"/>
      <c r="H347" s="3"/>
      <c r="I347" s="3"/>
      <c r="J347" s="3"/>
      <c r="K347" s="3"/>
      <c r="L347" s="3"/>
      <c r="M347" s="3"/>
      <c r="N347" s="3"/>
      <c r="O347" s="3"/>
    </row>
    <row r="348" spans="1:15" x14ac:dyDescent="0.25">
      <c r="B348" s="3"/>
      <c r="C348" s="3"/>
      <c r="D348" s="3"/>
      <c r="E348" s="3"/>
      <c r="F348" s="3"/>
      <c r="G348" s="3"/>
      <c r="H348" s="3"/>
      <c r="I348" s="3"/>
      <c r="J348" s="3"/>
      <c r="K348" s="3"/>
      <c r="L348" s="3"/>
      <c r="M348" s="3"/>
      <c r="N348" s="3"/>
      <c r="O348" s="3"/>
    </row>
    <row r="349" spans="1:15" x14ac:dyDescent="0.25">
      <c r="B349" s="3"/>
      <c r="C349" s="3"/>
      <c r="D349" s="3"/>
      <c r="E349" s="3"/>
      <c r="F349" s="3"/>
      <c r="G349" s="3"/>
      <c r="H349" s="3"/>
      <c r="I349" s="3"/>
      <c r="J349" s="3"/>
      <c r="K349" s="3"/>
      <c r="L349" s="3"/>
      <c r="M349" s="3"/>
      <c r="N349" s="3"/>
      <c r="O349" s="3"/>
    </row>
    <row r="350" spans="1:15" x14ac:dyDescent="0.25">
      <c r="B350" s="3"/>
      <c r="C350" s="3"/>
      <c r="D350" s="3"/>
      <c r="E350" s="3"/>
      <c r="F350" s="3"/>
      <c r="G350" s="3"/>
      <c r="H350" s="3"/>
      <c r="I350" s="3"/>
      <c r="J350" s="3"/>
      <c r="K350" s="3"/>
      <c r="L350" s="3"/>
      <c r="M350" s="3"/>
      <c r="N350" s="3"/>
      <c r="O350" s="3"/>
    </row>
    <row r="351" spans="1:15" x14ac:dyDescent="0.25">
      <c r="B351" s="3"/>
      <c r="C351" s="3"/>
      <c r="D351" s="3"/>
      <c r="E351" s="3"/>
      <c r="F351" s="3"/>
      <c r="G351" s="3"/>
      <c r="H351" s="3"/>
      <c r="I351" s="3"/>
      <c r="J351" s="3"/>
      <c r="K351" s="3"/>
      <c r="L351" s="3"/>
      <c r="M351" s="3"/>
      <c r="N351" s="3"/>
      <c r="O351" s="3"/>
    </row>
    <row r="352" spans="1:15" x14ac:dyDescent="0.25">
      <c r="B352" s="3"/>
      <c r="C352" s="3"/>
      <c r="D352" s="3"/>
      <c r="E352" s="3"/>
      <c r="F352" s="3"/>
      <c r="G352" s="3"/>
      <c r="H352" s="3"/>
      <c r="I352" s="3"/>
      <c r="J352" s="3"/>
      <c r="K352" s="3"/>
      <c r="L352" s="3"/>
      <c r="M352" s="3"/>
      <c r="N352" s="3"/>
      <c r="O352" s="3"/>
    </row>
    <row r="353" spans="2:15" x14ac:dyDescent="0.25">
      <c r="B353" s="3"/>
      <c r="C353" s="3"/>
      <c r="D353" s="3"/>
      <c r="E353" s="3"/>
      <c r="F353" s="3"/>
      <c r="G353" s="3"/>
      <c r="H353" s="3"/>
      <c r="I353" s="3"/>
      <c r="J353" s="3"/>
      <c r="K353" s="3"/>
      <c r="L353" s="3"/>
      <c r="M353" s="3"/>
      <c r="N353" s="3"/>
      <c r="O353" s="3"/>
    </row>
    <row r="354" spans="2:15" x14ac:dyDescent="0.25">
      <c r="B354" s="3"/>
      <c r="C354" s="3"/>
      <c r="D354" s="3"/>
      <c r="E354" s="3"/>
      <c r="F354" s="3"/>
      <c r="G354" s="3"/>
      <c r="H354" s="3"/>
      <c r="I354" s="3"/>
      <c r="J354" s="3"/>
      <c r="K354" s="3"/>
      <c r="L354" s="3"/>
      <c r="M354" s="3"/>
      <c r="N354" s="3"/>
      <c r="O354" s="3"/>
    </row>
    <row r="355" spans="2:15" x14ac:dyDescent="0.25">
      <c r="B355" s="3"/>
      <c r="C355" s="3"/>
      <c r="D355" s="3"/>
      <c r="E355" s="3"/>
      <c r="F355" s="3"/>
      <c r="G355" s="3"/>
      <c r="H355" s="3"/>
      <c r="I355" s="3"/>
      <c r="J355" s="3"/>
      <c r="K355" s="3"/>
      <c r="L355" s="3"/>
      <c r="M355" s="3"/>
      <c r="N355" s="3"/>
      <c r="O355" s="3"/>
    </row>
    <row r="356" spans="2:15" x14ac:dyDescent="0.25">
      <c r="B356" s="3"/>
      <c r="C356" s="3"/>
      <c r="D356" s="3"/>
      <c r="E356" s="3"/>
      <c r="F356" s="3"/>
      <c r="G356" s="3"/>
      <c r="H356" s="3"/>
      <c r="I356" s="3"/>
      <c r="J356" s="3"/>
      <c r="K356" s="3"/>
      <c r="L356" s="3"/>
      <c r="M356" s="3"/>
      <c r="N356" s="3"/>
      <c r="O356" s="3"/>
    </row>
    <row r="357" spans="2:15" x14ac:dyDescent="0.25">
      <c r="B357" s="3"/>
      <c r="C357" s="3"/>
      <c r="D357" s="3"/>
      <c r="E357" s="3"/>
      <c r="F357" s="3"/>
      <c r="G357" s="3"/>
      <c r="H357" s="3"/>
      <c r="I357" s="3"/>
      <c r="J357" s="3"/>
      <c r="K357" s="3"/>
      <c r="L357" s="3"/>
      <c r="M357" s="3"/>
      <c r="N357" s="3"/>
      <c r="O357" s="3"/>
    </row>
    <row r="358" spans="2:15" x14ac:dyDescent="0.25">
      <c r="B358" s="3"/>
      <c r="C358" s="3"/>
      <c r="D358" s="3"/>
      <c r="E358" s="3"/>
      <c r="F358" s="3"/>
      <c r="G358" s="3"/>
      <c r="H358" s="3"/>
      <c r="I358" s="3"/>
      <c r="J358" s="3"/>
      <c r="K358" s="3"/>
      <c r="L358" s="3"/>
      <c r="M358" s="3"/>
      <c r="N358" s="3"/>
      <c r="O358" s="3"/>
    </row>
    <row r="359" spans="2:15" x14ac:dyDescent="0.25">
      <c r="B359" s="3"/>
      <c r="C359" s="3"/>
      <c r="D359" s="3"/>
      <c r="E359" s="3"/>
      <c r="F359" s="3"/>
      <c r="G359" s="3"/>
      <c r="H359" s="3"/>
      <c r="I359" s="3"/>
      <c r="J359" s="3"/>
      <c r="K359" s="3"/>
      <c r="L359" s="3"/>
      <c r="M359" s="3"/>
      <c r="N359" s="3"/>
      <c r="O359" s="3"/>
    </row>
    <row r="360" spans="2:15" x14ac:dyDescent="0.25">
      <c r="B360" s="3"/>
      <c r="C360" s="3"/>
      <c r="D360" s="3"/>
      <c r="E360" s="3"/>
      <c r="F360" s="3"/>
      <c r="G360" s="3"/>
      <c r="H360" s="3"/>
      <c r="I360" s="3"/>
      <c r="J360" s="3"/>
      <c r="K360" s="3"/>
      <c r="L360" s="3"/>
      <c r="M360" s="3"/>
      <c r="N360" s="3"/>
      <c r="O360" s="3"/>
    </row>
    <row r="361" spans="2:15" x14ac:dyDescent="0.25">
      <c r="B361" s="3"/>
      <c r="C361" s="3"/>
      <c r="D361" s="3"/>
      <c r="E361" s="3"/>
      <c r="F361" s="3"/>
      <c r="G361" s="3"/>
      <c r="H361" s="3"/>
      <c r="I361" s="3"/>
      <c r="J361" s="3"/>
      <c r="K361" s="3"/>
      <c r="L361" s="3"/>
      <c r="M361" s="3"/>
      <c r="N361" s="3"/>
      <c r="O361" s="3"/>
    </row>
    <row r="362" spans="2:15" x14ac:dyDescent="0.25">
      <c r="B362" s="3"/>
      <c r="C362" s="3"/>
      <c r="D362" s="3"/>
      <c r="E362" s="3"/>
      <c r="F362" s="3"/>
      <c r="G362" s="3"/>
      <c r="H362" s="3"/>
      <c r="I362" s="3"/>
      <c r="J362" s="3"/>
      <c r="K362" s="3"/>
      <c r="L362" s="3"/>
      <c r="M362" s="3"/>
      <c r="N362" s="3"/>
      <c r="O362" s="3"/>
    </row>
    <row r="363" spans="2:15" x14ac:dyDescent="0.25">
      <c r="B363" s="3"/>
      <c r="C363" s="3"/>
      <c r="D363" s="3"/>
      <c r="E363" s="3"/>
      <c r="F363" s="3"/>
      <c r="G363" s="3"/>
      <c r="H363" s="3"/>
      <c r="I363" s="3"/>
      <c r="J363" s="3"/>
      <c r="K363" s="3"/>
      <c r="L363" s="3"/>
      <c r="M363" s="3"/>
      <c r="N363" s="3"/>
      <c r="O363" s="3"/>
    </row>
    <row r="364" spans="2:15" x14ac:dyDescent="0.25">
      <c r="B364" s="3"/>
      <c r="C364" s="3"/>
      <c r="D364" s="3"/>
      <c r="E364" s="3"/>
      <c r="F364" s="3"/>
      <c r="G364" s="3"/>
      <c r="H364" s="3"/>
      <c r="I364" s="3"/>
      <c r="J364" s="3"/>
      <c r="K364" s="3"/>
      <c r="L364" s="3"/>
      <c r="M364" s="3"/>
      <c r="N364" s="3"/>
      <c r="O364" s="3"/>
    </row>
    <row r="365" spans="2:15" x14ac:dyDescent="0.25">
      <c r="B365" s="3"/>
      <c r="C365" s="3"/>
      <c r="D365" s="3"/>
      <c r="E365" s="3"/>
      <c r="F365" s="3"/>
      <c r="G365" s="3"/>
      <c r="H365" s="3"/>
      <c r="I365" s="3"/>
      <c r="J365" s="3"/>
      <c r="K365" s="3"/>
      <c r="L365" s="3"/>
      <c r="M365" s="3"/>
      <c r="N365" s="3"/>
      <c r="O365" s="3"/>
    </row>
    <row r="366" spans="2:15" x14ac:dyDescent="0.25">
      <c r="B366" s="3"/>
      <c r="C366" s="3"/>
      <c r="D366" s="3"/>
      <c r="E366" s="3"/>
      <c r="F366" s="3"/>
      <c r="G366" s="3"/>
      <c r="H366" s="3"/>
      <c r="I366" s="3"/>
      <c r="J366" s="3"/>
      <c r="K366" s="3"/>
      <c r="L366" s="3"/>
      <c r="M366" s="3"/>
      <c r="N366" s="3"/>
      <c r="O366" s="3"/>
    </row>
  </sheetData>
  <sheetProtection algorithmName="SHA-512" hashValue="pPM9vov6iZUs5Al0asFBUua9qnINJs84ifNNlrQhc+Kgs+q3PptFFw4zpw1kLGPsXCpgqONGlXM+bbtIPde0Pg==" saltValue="1yvJv5goCaQz+OpNgyKW+A==" spinCount="100000" sheet="1" objects="1" scenarios="1"/>
  <mergeCells count="22">
    <mergeCell ref="C7:M7"/>
    <mergeCell ref="A1:P1"/>
    <mergeCell ref="B2:O2"/>
    <mergeCell ref="C4:I4"/>
    <mergeCell ref="C5:O5"/>
    <mergeCell ref="C6:O6"/>
    <mergeCell ref="C8:O8"/>
    <mergeCell ref="C13:E13"/>
    <mergeCell ref="G13:J13"/>
    <mergeCell ref="D14:E14"/>
    <mergeCell ref="G14:H14"/>
    <mergeCell ref="I14:J14"/>
    <mergeCell ref="C44:G44"/>
    <mergeCell ref="H44:J44"/>
    <mergeCell ref="L45:N45"/>
    <mergeCell ref="L46:L48"/>
    <mergeCell ref="D15:E15"/>
    <mergeCell ref="C16:C20"/>
    <mergeCell ref="D16:E20"/>
    <mergeCell ref="C22:J22"/>
    <mergeCell ref="L23:N23"/>
    <mergeCell ref="H33:I33"/>
  </mergeCells>
  <conditionalFormatting sqref="F46:F88">
    <cfRule type="cellIs" dxfId="181" priority="1" stopIfTrue="1" operator="lessThan">
      <formula>$G$25</formula>
    </cfRule>
    <cfRule type="cellIs" dxfId="180" priority="2" stopIfTrue="1" operator="between">
      <formula>$G$25</formula>
      <formula>$G$28</formula>
    </cfRule>
    <cfRule type="cellIs" dxfId="179" priority="3" stopIfTrue="1" operator="greaterThan">
      <formula>$G$28</formula>
    </cfRule>
  </conditionalFormatting>
  <conditionalFormatting sqref="H24:H28 G46:G88">
    <cfRule type="cellIs" dxfId="178" priority="9" stopIfTrue="1" operator="equal">
      <formula>20</formula>
    </cfRule>
    <cfRule type="cellIs" dxfId="177" priority="10" stopIfTrue="1" operator="lessThan">
      <formula>20</formula>
    </cfRule>
    <cfRule type="cellIs" dxfId="176" priority="11" stopIfTrue="1" operator="greaterThan">
      <formula>20</formula>
    </cfRule>
  </conditionalFormatting>
  <conditionalFormatting sqref="J25:J28">
    <cfRule type="cellIs" dxfId="175" priority="4" stopIfTrue="1" operator="equal">
      <formula>35</formula>
    </cfRule>
    <cfRule type="cellIs" dxfId="174" priority="5" stopIfTrue="1" operator="lessThan">
      <formula>35</formula>
    </cfRule>
    <cfRule type="cellIs" dxfId="173" priority="6" stopIfTrue="1" operator="greaterThan">
      <formula>35</formula>
    </cfRule>
  </conditionalFormatting>
  <conditionalFormatting sqref="J46:J88">
    <cfRule type="cellIs" dxfId="172" priority="12" stopIfTrue="1" operator="between">
      <formula>#REF!</formula>
      <formula>#REF!</formula>
    </cfRule>
    <cfRule type="cellIs" dxfId="171" priority="13" stopIfTrue="1" operator="lessThan">
      <formula>#REF!</formula>
    </cfRule>
    <cfRule type="cellIs" dxfId="170" priority="14" stopIfTrue="1" operator="greaterThan">
      <formula>#REF!</formula>
    </cfRule>
  </conditionalFormatting>
  <conditionalFormatting sqref="N24:N28">
    <cfRule type="cellIs" dxfId="169" priority="7" stopIfTrue="1" operator="equal">
      <formula>"Incorrect"</formula>
    </cfRule>
    <cfRule type="cellIs" dxfId="168"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86477-E3F9-4E11-9A4E-0B03E495DE07}">
  <dimension ref="A1:CV366"/>
  <sheetViews>
    <sheetView zoomScaleNormal="100" workbookViewId="0">
      <selection activeCell="R90" sqref="R90"/>
    </sheetView>
  </sheetViews>
  <sheetFormatPr defaultColWidth="9.140625" defaultRowHeight="15" x14ac:dyDescent="0.25"/>
  <cols>
    <col min="1" max="1" width="3.5703125" style="2" customWidth="1"/>
    <col min="2" max="2" width="3.140625" style="2" customWidth="1"/>
    <col min="3" max="3" width="20.42578125" style="2" customWidth="1"/>
    <col min="4" max="4" width="12.85546875" style="2" customWidth="1"/>
    <col min="5" max="5" width="14" style="2" customWidth="1"/>
    <col min="6" max="6" width="13.5703125" style="2" customWidth="1"/>
    <col min="7" max="7" width="15.28515625" style="2" customWidth="1"/>
    <col min="8" max="8" width="14.28515625" style="2" customWidth="1"/>
    <col min="9" max="9" width="14.42578125" style="2" customWidth="1"/>
    <col min="10" max="10" width="18.28515625" style="2" customWidth="1"/>
    <col min="11" max="11" width="4.42578125" style="2" customWidth="1"/>
    <col min="12" max="12" width="20.42578125" style="2" bestFit="1" customWidth="1"/>
    <col min="13" max="13" width="11.7109375" style="2" customWidth="1"/>
    <col min="14" max="14" width="19.5703125" style="2" customWidth="1"/>
    <col min="15" max="15" width="12.28515625" style="2" bestFit="1" customWidth="1"/>
    <col min="16" max="16" width="14.28515625" style="3" customWidth="1"/>
    <col min="17" max="17" width="15.42578125" style="3" customWidth="1"/>
    <col min="18" max="19" width="9.140625" style="3" customWidth="1"/>
    <col min="20" max="24" width="11.42578125" style="3" customWidth="1"/>
    <col min="25" max="25" width="21.7109375" style="3" customWidth="1"/>
    <col min="26" max="26" width="11.42578125" style="3" customWidth="1"/>
    <col min="27" max="27" width="9.140625" style="3" customWidth="1"/>
    <col min="28" max="28" width="6.7109375" style="3" customWidth="1"/>
    <col min="29" max="29" width="14.28515625" style="3" customWidth="1"/>
    <col min="30" max="30" width="7.28515625" style="3" customWidth="1"/>
    <col min="31" max="31" width="10.7109375" style="3" customWidth="1"/>
    <col min="32" max="34" width="11.42578125" style="3" customWidth="1"/>
    <col min="35" max="36" width="9.140625" style="3" customWidth="1"/>
    <col min="37" max="37" width="17" style="3" bestFit="1" customWidth="1"/>
    <col min="38" max="38" width="16.7109375" style="3" bestFit="1" customWidth="1"/>
    <col min="39" max="100" width="9.140625" style="3" customWidth="1"/>
    <col min="101" max="256" width="11.42578125" style="2" customWidth="1"/>
    <col min="257" max="16384" width="9.140625" style="2"/>
  </cols>
  <sheetData>
    <row r="1" spans="1:100" ht="77.25" customHeight="1" thickBot="1" x14ac:dyDescent="0.3">
      <c r="A1" s="162"/>
      <c r="B1" s="162"/>
      <c r="C1" s="162"/>
      <c r="D1" s="162"/>
      <c r="E1" s="162"/>
      <c r="F1" s="162"/>
      <c r="G1" s="162"/>
      <c r="H1" s="162"/>
      <c r="I1" s="162"/>
      <c r="J1" s="162"/>
      <c r="K1" s="162"/>
      <c r="L1" s="162"/>
      <c r="M1" s="162"/>
      <c r="N1" s="162"/>
      <c r="O1" s="162"/>
      <c r="P1" s="162"/>
    </row>
    <row r="2" spans="1:100" ht="21.75" thickBot="1" x14ac:dyDescent="0.4">
      <c r="A2" s="3"/>
      <c r="B2" s="129" t="s">
        <v>72</v>
      </c>
      <c r="C2" s="130"/>
      <c r="D2" s="130"/>
      <c r="E2" s="130"/>
      <c r="F2" s="130"/>
      <c r="G2" s="130"/>
      <c r="H2" s="130"/>
      <c r="I2" s="130"/>
      <c r="J2" s="130"/>
      <c r="K2" s="130"/>
      <c r="L2" s="130"/>
      <c r="M2" s="130"/>
      <c r="N2" s="130"/>
      <c r="O2" s="130"/>
    </row>
    <row r="3" spans="1:100" x14ac:dyDescent="0.25">
      <c r="A3" s="3"/>
      <c r="B3" s="4"/>
      <c r="C3" s="2" t="s">
        <v>1</v>
      </c>
      <c r="O3" s="5"/>
    </row>
    <row r="4" spans="1:100" ht="18" x14ac:dyDescent="0.35">
      <c r="A4" s="3"/>
      <c r="B4" s="4"/>
      <c r="C4" s="157" t="s">
        <v>52</v>
      </c>
      <c r="D4" s="157"/>
      <c r="E4" s="157"/>
      <c r="F4" s="157"/>
      <c r="G4" s="157"/>
      <c r="H4" s="157"/>
      <c r="I4" s="157"/>
      <c r="O4" s="5"/>
    </row>
    <row r="5" spans="1:100" ht="31.5" customHeight="1" x14ac:dyDescent="0.25">
      <c r="A5" s="3"/>
      <c r="B5" s="4"/>
      <c r="C5" s="155" t="s">
        <v>3</v>
      </c>
      <c r="D5" s="155"/>
      <c r="E5" s="155"/>
      <c r="F5" s="155"/>
      <c r="G5" s="155"/>
      <c r="H5" s="155"/>
      <c r="I5" s="155"/>
      <c r="J5" s="155"/>
      <c r="K5" s="155"/>
      <c r="L5" s="155"/>
      <c r="M5" s="155"/>
      <c r="N5" s="155"/>
      <c r="O5" s="156"/>
    </row>
    <row r="6" spans="1:100" ht="46.5" customHeight="1" x14ac:dyDescent="0.25">
      <c r="A6" s="3"/>
      <c r="B6" s="4"/>
      <c r="C6" s="155" t="s">
        <v>111</v>
      </c>
      <c r="D6" s="155"/>
      <c r="E6" s="155"/>
      <c r="F6" s="155"/>
      <c r="G6" s="155"/>
      <c r="H6" s="155"/>
      <c r="I6" s="155"/>
      <c r="J6" s="155"/>
      <c r="K6" s="155"/>
      <c r="L6" s="155"/>
      <c r="M6" s="155"/>
      <c r="N6" s="155"/>
      <c r="O6" s="156"/>
    </row>
    <row r="7" spans="1:100" x14ac:dyDescent="0.25">
      <c r="A7" s="3"/>
      <c r="B7" s="4"/>
      <c r="C7" s="157" t="s">
        <v>53</v>
      </c>
      <c r="D7" s="157"/>
      <c r="E7" s="157"/>
      <c r="F7" s="157"/>
      <c r="G7" s="157"/>
      <c r="H7" s="157"/>
      <c r="I7" s="157"/>
      <c r="J7" s="157"/>
      <c r="K7" s="157"/>
      <c r="L7" s="157"/>
      <c r="M7" s="157"/>
      <c r="O7" s="5"/>
    </row>
    <row r="8" spans="1:100" x14ac:dyDescent="0.25">
      <c r="A8" s="3"/>
      <c r="B8" s="4"/>
      <c r="C8" s="157" t="s">
        <v>4</v>
      </c>
      <c r="D8" s="157"/>
      <c r="E8" s="157"/>
      <c r="F8" s="157"/>
      <c r="G8" s="157"/>
      <c r="H8" s="157"/>
      <c r="I8" s="157"/>
      <c r="J8" s="157"/>
      <c r="K8" s="157"/>
      <c r="L8" s="157"/>
      <c r="M8" s="157"/>
      <c r="N8" s="157"/>
      <c r="O8" s="161"/>
    </row>
    <row r="9" spans="1:100" ht="15.75" thickBot="1" x14ac:dyDescent="0.3">
      <c r="A9" s="3"/>
      <c r="B9" s="6"/>
      <c r="C9" s="7"/>
      <c r="D9" s="7"/>
      <c r="E9" s="7"/>
      <c r="F9" s="7"/>
      <c r="G9" s="7"/>
      <c r="H9" s="7"/>
      <c r="I9" s="7"/>
      <c r="J9" s="7"/>
      <c r="K9" s="7"/>
      <c r="L9" s="7"/>
      <c r="M9" s="7"/>
      <c r="N9" s="7"/>
      <c r="O9" s="8"/>
    </row>
    <row r="10" spans="1:100" ht="15.75" thickBot="1" x14ac:dyDescent="0.3">
      <c r="A10" s="3"/>
      <c r="B10" s="6"/>
      <c r="C10" s="7"/>
      <c r="D10" s="7"/>
      <c r="E10" s="7"/>
      <c r="F10" s="7"/>
      <c r="G10" s="9"/>
      <c r="H10" s="9" t="s">
        <v>99</v>
      </c>
      <c r="I10" s="9"/>
      <c r="J10" s="7"/>
      <c r="K10" s="7"/>
      <c r="L10" s="7"/>
      <c r="M10" s="7"/>
      <c r="N10" s="7"/>
      <c r="O10" s="8"/>
    </row>
    <row r="11" spans="1:100" x14ac:dyDescent="0.25">
      <c r="A11" s="3"/>
      <c r="B11" s="4"/>
      <c r="O11" s="5"/>
    </row>
    <row r="12" spans="1:100" s="10" customFormat="1" ht="15.75" thickBot="1" x14ac:dyDescent="0.3">
      <c r="A12" s="3"/>
      <c r="B12" s="4"/>
      <c r="O12" s="11"/>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row>
    <row r="13" spans="1:100" s="10" customFormat="1" ht="21.75" thickBot="1" x14ac:dyDescent="0.4">
      <c r="A13" s="3"/>
      <c r="B13" s="4"/>
      <c r="C13" s="158" t="s">
        <v>5</v>
      </c>
      <c r="D13" s="159"/>
      <c r="E13" s="160"/>
      <c r="G13" s="129" t="s">
        <v>6</v>
      </c>
      <c r="H13" s="130"/>
      <c r="I13" s="130"/>
      <c r="J13" s="131"/>
      <c r="L13" s="3"/>
      <c r="O13" s="11"/>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0" customFormat="1" ht="15.75" thickBot="1" x14ac:dyDescent="0.3">
      <c r="A14" s="3"/>
      <c r="B14" s="4"/>
      <c r="C14" s="13" t="s">
        <v>7</v>
      </c>
      <c r="D14" s="140"/>
      <c r="E14" s="141"/>
      <c r="G14" s="142" t="s">
        <v>8</v>
      </c>
      <c r="H14" s="134"/>
      <c r="I14" s="143"/>
      <c r="J14" s="144"/>
      <c r="O14" s="11"/>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0" customFormat="1" ht="18.75" thickBot="1" x14ac:dyDescent="0.4">
      <c r="A15" s="3"/>
      <c r="B15" s="4"/>
      <c r="C15" s="16" t="s">
        <v>9</v>
      </c>
      <c r="D15" s="145"/>
      <c r="E15" s="146"/>
      <c r="G15" s="14" t="s">
        <v>10</v>
      </c>
      <c r="H15" s="15" t="s">
        <v>65</v>
      </c>
      <c r="I15" s="17" t="s">
        <v>12</v>
      </c>
      <c r="J15" s="15" t="s">
        <v>13</v>
      </c>
      <c r="O15" s="11"/>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0" customFormat="1" x14ac:dyDescent="0.25">
      <c r="A16" s="3"/>
      <c r="B16" s="4"/>
      <c r="C16" s="147" t="s">
        <v>14</v>
      </c>
      <c r="D16" s="149"/>
      <c r="E16" s="150"/>
      <c r="G16" s="18" t="s">
        <v>15</v>
      </c>
      <c r="H16" s="19">
        <v>0</v>
      </c>
      <c r="I16" s="20"/>
      <c r="J16" s="21"/>
      <c r="O16" s="11"/>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0" customFormat="1" x14ac:dyDescent="0.25">
      <c r="A17" s="3"/>
      <c r="B17" s="4"/>
      <c r="C17" s="147"/>
      <c r="D17" s="151"/>
      <c r="E17" s="152"/>
      <c r="G17" s="18" t="s">
        <v>16</v>
      </c>
      <c r="H17" s="22">
        <v>1</v>
      </c>
      <c r="I17" s="23"/>
      <c r="J17" s="22" t="e">
        <f>(I17/I$20)</f>
        <v>#DIV/0!</v>
      </c>
      <c r="O17" s="11"/>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0" customFormat="1" x14ac:dyDescent="0.25">
      <c r="A18" s="3"/>
      <c r="B18" s="4"/>
      <c r="C18" s="147"/>
      <c r="D18" s="151"/>
      <c r="E18" s="152"/>
      <c r="G18" s="18" t="s">
        <v>17</v>
      </c>
      <c r="H18" s="22">
        <v>5</v>
      </c>
      <c r="I18" s="23"/>
      <c r="J18" s="22" t="e">
        <f>(I18/I$20)</f>
        <v>#DIV/0!</v>
      </c>
      <c r="O18" s="11"/>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0" customFormat="1" x14ac:dyDescent="0.25">
      <c r="A19" s="3"/>
      <c r="B19" s="4"/>
      <c r="C19" s="147"/>
      <c r="D19" s="151"/>
      <c r="E19" s="152"/>
      <c r="G19" s="18" t="s">
        <v>18</v>
      </c>
      <c r="H19" s="22">
        <v>15</v>
      </c>
      <c r="I19" s="23"/>
      <c r="J19" s="22" t="e">
        <f>(I19/I$20)</f>
        <v>#DIV/0!</v>
      </c>
      <c r="O19" s="11"/>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0" customFormat="1" ht="15.75" thickBot="1" x14ac:dyDescent="0.3">
      <c r="A20" s="3"/>
      <c r="B20" s="4"/>
      <c r="C20" s="148"/>
      <c r="D20" s="153"/>
      <c r="E20" s="154"/>
      <c r="G20" s="24" t="s">
        <v>19</v>
      </c>
      <c r="H20" s="25">
        <v>40</v>
      </c>
      <c r="I20" s="26"/>
      <c r="J20" s="25" t="e">
        <f>(I20/I$20)</f>
        <v>#DIV/0!</v>
      </c>
      <c r="O20" s="11"/>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0" customFormat="1" ht="15.75" thickBot="1" x14ac:dyDescent="0.3">
      <c r="A21" s="3"/>
      <c r="B21" s="4"/>
      <c r="C21" s="2"/>
      <c r="D21" s="2"/>
      <c r="E21" s="2"/>
      <c r="F21" s="2"/>
      <c r="O21" s="11"/>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0" customFormat="1" ht="21.75" thickBot="1" x14ac:dyDescent="0.4">
      <c r="A22" s="3"/>
      <c r="B22" s="4"/>
      <c r="C22" s="129" t="s">
        <v>20</v>
      </c>
      <c r="D22" s="130"/>
      <c r="E22" s="130"/>
      <c r="F22" s="130"/>
      <c r="G22" s="130"/>
      <c r="H22" s="130"/>
      <c r="I22" s="130"/>
      <c r="J22" s="131"/>
      <c r="O22" s="11"/>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8.75" thickBot="1" x14ac:dyDescent="0.4">
      <c r="A23" s="3"/>
      <c r="B23" s="4"/>
      <c r="C23" s="14" t="s">
        <v>10</v>
      </c>
      <c r="D23" s="17" t="s">
        <v>65</v>
      </c>
      <c r="E23" s="17" t="s">
        <v>21</v>
      </c>
      <c r="F23" s="17" t="s">
        <v>22</v>
      </c>
      <c r="G23" s="27" t="s">
        <v>23</v>
      </c>
      <c r="H23" s="17" t="s">
        <v>24</v>
      </c>
      <c r="I23" s="17" t="s">
        <v>13</v>
      </c>
      <c r="J23" s="15" t="s">
        <v>25</v>
      </c>
      <c r="L23" s="132" t="s">
        <v>26</v>
      </c>
      <c r="M23" s="133"/>
      <c r="N23" s="134"/>
      <c r="O23" s="5"/>
    </row>
    <row r="24" spans="1:100" x14ac:dyDescent="0.25">
      <c r="A24" s="3"/>
      <c r="B24" s="4"/>
      <c r="C24" s="28" t="s">
        <v>15</v>
      </c>
      <c r="D24" s="96">
        <v>0</v>
      </c>
      <c r="E24" s="29"/>
      <c r="F24" s="29"/>
      <c r="G24" s="30" t="e">
        <f>AVERAGE(E24:F24)</f>
        <v>#DIV/0!</v>
      </c>
      <c r="H24" s="31" t="e">
        <f>(STDEV(E24:F24)/AVERAGE(E24:F24))*100</f>
        <v>#DIV/0!</v>
      </c>
      <c r="I24" s="32"/>
      <c r="J24" s="33"/>
      <c r="L24" s="34" t="s">
        <v>27</v>
      </c>
      <c r="M24" s="35" t="e">
        <f>G24</f>
        <v>#DIV/0!</v>
      </c>
      <c r="N24" s="36" t="e">
        <f>IF(G24&lt;=0.25,"Correct","Incorrect")</f>
        <v>#DIV/0!</v>
      </c>
      <c r="O24" s="5"/>
      <c r="S24" s="37"/>
      <c r="T24" s="37"/>
      <c r="U24" s="37"/>
      <c r="V24" s="37"/>
      <c r="W24" s="37"/>
      <c r="X24" s="37"/>
    </row>
    <row r="25" spans="1:100" x14ac:dyDescent="0.25">
      <c r="A25" s="3"/>
      <c r="B25" s="4"/>
      <c r="C25" s="38" t="s">
        <v>16</v>
      </c>
      <c r="D25" s="42">
        <v>1</v>
      </c>
      <c r="E25" s="39"/>
      <c r="F25" s="39"/>
      <c r="G25" s="40" t="e">
        <f>(AVERAGE(E25:F25)-$G$24)</f>
        <v>#DIV/0!</v>
      </c>
      <c r="H25" s="41" t="e">
        <f>(STDEV(E25:F25)/AVERAGE(E25:F25))*100</f>
        <v>#DIV/0!</v>
      </c>
      <c r="I25" s="42" t="e">
        <f>(G25/$G$28)</f>
        <v>#DIV/0!</v>
      </c>
      <c r="J25" s="43" t="e">
        <f>(STDEV(I25,J17)/AVERAGE(I25,J17)*100)</f>
        <v>#DIV/0!</v>
      </c>
      <c r="L25" s="44" t="s">
        <v>28</v>
      </c>
      <c r="M25" s="45" t="e">
        <f>AVERAGE(E25:F25)/AVERAGE(E24:F24)</f>
        <v>#DIV/0!</v>
      </c>
      <c r="N25" s="46" t="e">
        <f>IF(M25&gt;1.9,"Correct","Incorrect")</f>
        <v>#DIV/0!</v>
      </c>
      <c r="O25" s="5"/>
      <c r="S25" s="37"/>
      <c r="T25" s="37"/>
      <c r="U25" s="37"/>
      <c r="V25" s="37"/>
      <c r="W25" s="37"/>
      <c r="X25" s="37"/>
    </row>
    <row r="26" spans="1:100" x14ac:dyDescent="0.25">
      <c r="A26" s="3"/>
      <c r="B26" s="4"/>
      <c r="C26" s="38" t="s">
        <v>17</v>
      </c>
      <c r="D26" s="42">
        <v>5</v>
      </c>
      <c r="E26" s="39"/>
      <c r="F26" s="39"/>
      <c r="G26" s="40" t="e">
        <f>(AVERAGE(E26:F26)-$G$24)</f>
        <v>#DIV/0!</v>
      </c>
      <c r="H26" s="41" t="e">
        <f>(STDEV(E26:F26)/AVERAGE(E26:F26))*100</f>
        <v>#DIV/0!</v>
      </c>
      <c r="I26" s="42" t="e">
        <f>(G26/$G$28)</f>
        <v>#DIV/0!</v>
      </c>
      <c r="J26" s="43" t="e">
        <f>(STDEV(I26,J18)/AVERAGE(I26,J18)*100)</f>
        <v>#DIV/0!</v>
      </c>
      <c r="L26" s="44" t="s">
        <v>29</v>
      </c>
      <c r="M26" s="45" t="e">
        <f>AVERAGE(E28:F28)</f>
        <v>#DIV/0!</v>
      </c>
      <c r="N26" s="46" t="e">
        <f>IF(M26&gt;=1.3,"Correct","Incorrect")</f>
        <v>#DIV/0!</v>
      </c>
      <c r="O26" s="5"/>
      <c r="S26" s="37"/>
      <c r="T26" s="37"/>
      <c r="U26" s="37"/>
      <c r="V26" s="37"/>
      <c r="W26" s="37"/>
      <c r="X26" s="37"/>
    </row>
    <row r="27" spans="1:100" x14ac:dyDescent="0.25">
      <c r="A27" s="3"/>
      <c r="B27" s="4"/>
      <c r="C27" s="38" t="s">
        <v>18</v>
      </c>
      <c r="D27" s="42">
        <v>15</v>
      </c>
      <c r="E27" s="39"/>
      <c r="F27" s="39"/>
      <c r="G27" s="40" t="e">
        <f>(AVERAGE(E27:F27)-$G$24)</f>
        <v>#DIV/0!</v>
      </c>
      <c r="H27" s="41" t="e">
        <f>(STDEV(E27:F27)/AVERAGE(E27:F27))*100</f>
        <v>#DIV/0!</v>
      </c>
      <c r="I27" s="42" t="e">
        <f>(G27/$G$28)</f>
        <v>#DIV/0!</v>
      </c>
      <c r="J27" s="43" t="e">
        <f>(STDEV(I27,J19)/AVERAGE(I27,J19)*100)</f>
        <v>#DIV/0!</v>
      </c>
      <c r="L27" s="44" t="s">
        <v>30</v>
      </c>
      <c r="M27" s="45" t="e">
        <f>AVERAGE(E28:F28)</f>
        <v>#DIV/0!</v>
      </c>
      <c r="N27" s="46" t="e">
        <f>IF(M27&lt;=3,"Correct","Incorrect")</f>
        <v>#DIV/0!</v>
      </c>
      <c r="O27" s="5"/>
      <c r="S27" s="37"/>
      <c r="T27" s="37"/>
      <c r="U27" s="37"/>
      <c r="V27" s="37"/>
      <c r="W27" s="37"/>
      <c r="X27" s="37"/>
    </row>
    <row r="28" spans="1:100" ht="15.75" thickBot="1" x14ac:dyDescent="0.3">
      <c r="A28" s="3"/>
      <c r="B28" s="4"/>
      <c r="C28" s="47" t="s">
        <v>19</v>
      </c>
      <c r="D28" s="51">
        <v>40</v>
      </c>
      <c r="E28" s="48"/>
      <c r="F28" s="48"/>
      <c r="G28" s="49" t="e">
        <f>(AVERAGE(E28:F28)-$G$24)</f>
        <v>#DIV/0!</v>
      </c>
      <c r="H28" s="50" t="e">
        <f>(STDEV(E28:F28)/AVERAGE(E28:F28))*100</f>
        <v>#DIV/0!</v>
      </c>
      <c r="I28" s="51" t="e">
        <f>(G28/$G$28)</f>
        <v>#DIV/0!</v>
      </c>
      <c r="J28" s="52" t="e">
        <f>(STDEV(I28,J20)/AVERAGE(I28,J20)*100)</f>
        <v>#DIV/0!</v>
      </c>
      <c r="L28" s="53" t="s">
        <v>31</v>
      </c>
      <c r="M28" s="54" t="e">
        <f>AVERAGE(E28:F28)/AVERAGE(E25:F25)</f>
        <v>#DIV/0!</v>
      </c>
      <c r="N28" s="55" t="e">
        <f>IF(M28&gt;3,"Correct","Incorrect")</f>
        <v>#DIV/0!</v>
      </c>
      <c r="O28" s="5"/>
      <c r="S28" s="37"/>
      <c r="T28" s="37"/>
      <c r="U28" s="37"/>
      <c r="V28" s="37"/>
      <c r="W28" s="37"/>
      <c r="X28" s="37"/>
    </row>
    <row r="29" spans="1:100" x14ac:dyDescent="0.25">
      <c r="A29" s="3"/>
      <c r="B29" s="4"/>
      <c r="D29" s="1"/>
      <c r="E29" s="1"/>
      <c r="F29" s="1"/>
      <c r="O29" s="5"/>
      <c r="S29" s="37"/>
      <c r="T29" s="37"/>
      <c r="U29" s="37"/>
      <c r="V29" s="37"/>
      <c r="W29" s="37"/>
      <c r="X29" s="37"/>
    </row>
    <row r="30" spans="1:100" x14ac:dyDescent="0.25">
      <c r="A30" s="3"/>
      <c r="B30" s="4"/>
      <c r="O30" s="5"/>
      <c r="S30" s="37"/>
      <c r="T30" s="37"/>
      <c r="U30" s="37"/>
      <c r="V30" s="37"/>
      <c r="W30" s="37"/>
      <c r="X30" s="37"/>
    </row>
    <row r="31" spans="1:100" x14ac:dyDescent="0.25">
      <c r="A31" s="3"/>
      <c r="B31" s="4"/>
      <c r="G31" s="56"/>
      <c r="H31" s="57"/>
      <c r="I31" s="1"/>
      <c r="J31" s="1"/>
      <c r="K31" s="56"/>
      <c r="O31" s="5"/>
      <c r="R31" s="37"/>
      <c r="S31" s="37"/>
      <c r="T31" s="37"/>
      <c r="U31" s="37"/>
      <c r="V31" s="37"/>
      <c r="W31" s="37"/>
      <c r="X31" s="37"/>
    </row>
    <row r="32" spans="1:100" ht="15.75" thickBot="1" x14ac:dyDescent="0.3">
      <c r="A32" s="3"/>
      <c r="B32" s="4"/>
      <c r="G32" s="58"/>
      <c r="H32" s="58"/>
      <c r="I32" s="58"/>
      <c r="J32" s="58"/>
      <c r="K32" s="56"/>
      <c r="O32" s="5"/>
      <c r="R32" s="37"/>
      <c r="S32" s="37"/>
      <c r="T32" s="37"/>
      <c r="U32" s="37"/>
      <c r="V32" s="37"/>
      <c r="W32" s="37"/>
      <c r="X32" s="37"/>
    </row>
    <row r="33" spans="1:28" ht="21.75" thickBot="1" x14ac:dyDescent="0.35">
      <c r="A33" s="3"/>
      <c r="B33" s="4"/>
      <c r="H33" s="135" t="s">
        <v>32</v>
      </c>
      <c r="I33" s="136"/>
      <c r="J33" s="1"/>
      <c r="K33" s="56"/>
      <c r="N33" s="10"/>
      <c r="O33" s="59"/>
      <c r="P33" s="60"/>
      <c r="Q33" s="61"/>
      <c r="R33" s="37"/>
      <c r="S33" s="37"/>
      <c r="T33" s="37"/>
      <c r="U33" s="37"/>
      <c r="V33" s="37"/>
      <c r="W33" s="37"/>
      <c r="X33" s="37"/>
    </row>
    <row r="34" spans="1:28" x14ac:dyDescent="0.25">
      <c r="A34" s="3"/>
      <c r="B34" s="4"/>
      <c r="H34" s="44" t="s">
        <v>33</v>
      </c>
      <c r="I34" s="99" t="e">
        <f>INDEX(LINEST($G$25:$G$28,($D$25:$D$28)^{0,1,2},,TRUE),1,1)</f>
        <v>#VALUE!</v>
      </c>
      <c r="J34" s="1"/>
      <c r="L34" s="100"/>
      <c r="O34" s="5"/>
      <c r="S34" s="37"/>
      <c r="T34" s="37"/>
    </row>
    <row r="35" spans="1:28" x14ac:dyDescent="0.25">
      <c r="A35" s="3"/>
      <c r="B35" s="4"/>
      <c r="H35" s="44" t="s">
        <v>34</v>
      </c>
      <c r="I35" s="101" t="e">
        <f>INDEX(LINEST($G$25:$G$28,($D$25:$D$28)^{0,1,2},,TRUE),1,2)</f>
        <v>#VALUE!</v>
      </c>
      <c r="L35" s="100"/>
      <c r="O35" s="5"/>
    </row>
    <row r="36" spans="1:28" ht="15.75" thickBot="1" x14ac:dyDescent="0.3">
      <c r="A36" s="3"/>
      <c r="B36" s="4"/>
      <c r="D36" s="56"/>
      <c r="E36" s="64"/>
      <c r="F36" s="1"/>
      <c r="H36" s="53" t="s">
        <v>35</v>
      </c>
      <c r="I36" s="102" t="e">
        <f>INDEX(LINEST($G$25:$G$28,($D$25:$D$28)^{0,1,2},,TRUE),1,4)</f>
        <v>#VALUE!</v>
      </c>
      <c r="J36" s="56"/>
      <c r="L36" s="100"/>
      <c r="O36" s="5"/>
    </row>
    <row r="37" spans="1:28" ht="18" thickBot="1" x14ac:dyDescent="0.3">
      <c r="A37" s="3"/>
      <c r="B37" s="4"/>
      <c r="D37" s="56"/>
      <c r="E37" s="64"/>
      <c r="F37" s="1"/>
      <c r="H37" s="53" t="s">
        <v>57</v>
      </c>
      <c r="I37" s="102" t="e">
        <f>INDEX(LINEST($G$25:$G$28,($D$25:$D$28)^{1,2},,TRUE),3,1)</f>
        <v>#VALUE!</v>
      </c>
      <c r="J37" s="56"/>
      <c r="O37" s="5"/>
    </row>
    <row r="38" spans="1:28" x14ac:dyDescent="0.25">
      <c r="A38" s="3"/>
      <c r="B38" s="4"/>
      <c r="D38" s="56"/>
      <c r="E38" s="64"/>
      <c r="F38" s="1"/>
      <c r="I38" s="56"/>
      <c r="J38" s="56"/>
      <c r="O38" s="5"/>
    </row>
    <row r="39" spans="1:28" x14ac:dyDescent="0.25">
      <c r="A39" s="3"/>
      <c r="B39" s="4"/>
      <c r="D39" s="56"/>
      <c r="E39" s="1"/>
      <c r="F39" s="56"/>
      <c r="I39" s="56"/>
      <c r="J39" s="56"/>
      <c r="K39" s="56"/>
      <c r="O39" s="5"/>
    </row>
    <row r="40" spans="1:28" x14ac:dyDescent="0.25">
      <c r="A40" s="3"/>
      <c r="B40" s="4"/>
      <c r="D40" s="1"/>
      <c r="E40" s="1"/>
      <c r="F40" s="1"/>
      <c r="I40" s="56"/>
      <c r="J40" s="56"/>
      <c r="O40" s="5"/>
    </row>
    <row r="41" spans="1:28" x14ac:dyDescent="0.25">
      <c r="A41" s="3"/>
      <c r="B41" s="4"/>
      <c r="D41" s="56"/>
      <c r="E41" s="56"/>
      <c r="F41" s="56"/>
      <c r="H41" s="56"/>
      <c r="I41" s="56"/>
      <c r="J41" s="56"/>
      <c r="K41" s="56"/>
      <c r="O41" s="5"/>
    </row>
    <row r="42" spans="1:28" x14ac:dyDescent="0.25">
      <c r="A42" s="3"/>
      <c r="B42" s="4"/>
      <c r="G42" s="1"/>
      <c r="H42" s="1"/>
      <c r="I42" s="1"/>
      <c r="J42" s="56"/>
      <c r="K42" s="56"/>
      <c r="O42" s="5"/>
    </row>
    <row r="43" spans="1:28" ht="15.75" thickBot="1" x14ac:dyDescent="0.3">
      <c r="A43" s="3"/>
      <c r="B43" s="4"/>
      <c r="G43" s="56"/>
      <c r="H43" s="56"/>
      <c r="I43" s="56"/>
      <c r="J43" s="56"/>
      <c r="L43" s="56"/>
      <c r="M43" s="56"/>
      <c r="N43" s="58"/>
      <c r="O43" s="66"/>
      <c r="P43" s="67"/>
      <c r="Q43" s="67"/>
      <c r="R43" s="67"/>
      <c r="S43" s="67"/>
      <c r="T43" s="67"/>
      <c r="U43" s="67"/>
      <c r="V43" s="67"/>
      <c r="W43" s="67"/>
      <c r="X43" s="67"/>
      <c r="Y43" s="67"/>
      <c r="Z43" s="67"/>
      <c r="AA43" s="67"/>
      <c r="AB43" s="67"/>
    </row>
    <row r="44" spans="1:28" ht="21.75" thickBot="1" x14ac:dyDescent="0.4">
      <c r="A44" s="3"/>
      <c r="B44" s="4"/>
      <c r="C44" s="129" t="s">
        <v>37</v>
      </c>
      <c r="D44" s="130"/>
      <c r="E44" s="130"/>
      <c r="F44" s="130"/>
      <c r="G44" s="131"/>
      <c r="H44" s="129" t="s">
        <v>38</v>
      </c>
      <c r="I44" s="130"/>
      <c r="J44" s="131"/>
      <c r="K44" s="56"/>
      <c r="O44" s="5"/>
    </row>
    <row r="45" spans="1:28" ht="45.75" thickBot="1" x14ac:dyDescent="0.3">
      <c r="A45" s="3"/>
      <c r="B45" s="4"/>
      <c r="C45" s="68" t="s">
        <v>39</v>
      </c>
      <c r="D45" s="69" t="s">
        <v>21</v>
      </c>
      <c r="E45" s="69" t="s">
        <v>22</v>
      </c>
      <c r="F45" s="69" t="s">
        <v>12</v>
      </c>
      <c r="G45" s="70" t="s">
        <v>24</v>
      </c>
      <c r="H45" s="71" t="s">
        <v>40</v>
      </c>
      <c r="I45" s="72" t="s">
        <v>41</v>
      </c>
      <c r="J45" s="73" t="s">
        <v>42</v>
      </c>
      <c r="L45" s="137" t="s">
        <v>43</v>
      </c>
      <c r="M45" s="138"/>
      <c r="N45" s="139"/>
      <c r="O45" s="5"/>
    </row>
    <row r="46" spans="1:28" x14ac:dyDescent="0.25">
      <c r="A46" s="3"/>
      <c r="B46" s="4"/>
      <c r="C46" s="113"/>
      <c r="D46" s="114"/>
      <c r="E46" s="114"/>
      <c r="F46" s="115" t="e">
        <f t="shared" ref="F46:F88" si="0">AVERAGE(D46:E46)-(AVERAGE(E$24:F$24))</f>
        <v>#DIV/0!</v>
      </c>
      <c r="G46" s="116" t="e">
        <f>ABS((STDEV(D46:E46)/AVERAGE(D46:E46)*100))</f>
        <v>#DIV/0!</v>
      </c>
      <c r="H46" s="103" t="e">
        <f>IF(F46&lt;$G$25, "&lt; LoQ",IF(F46&gt;$G$28,"&gt; ULoQ",((-$I$35+SQRT(POWER($I$35,2)-4*$I$34*($I$36-F46)))/(2*$I$34))))</f>
        <v>#DIV/0!</v>
      </c>
      <c r="I46" s="78">
        <v>1</v>
      </c>
      <c r="J46" s="104" t="e">
        <f>IF(F46&lt;$G$25, "&lt; LoQ",IF(F46&gt;$G$28,"&gt; ULoQ",H46*I46))</f>
        <v>#DIV/0!</v>
      </c>
      <c r="L46" s="126" t="s">
        <v>60</v>
      </c>
      <c r="M46" s="79" t="s">
        <v>45</v>
      </c>
      <c r="N46" s="80" t="s">
        <v>46</v>
      </c>
      <c r="O46" s="5"/>
    </row>
    <row r="47" spans="1:28" x14ac:dyDescent="0.25">
      <c r="A47" s="3"/>
      <c r="B47" s="4"/>
      <c r="C47" s="81"/>
      <c r="D47" s="84"/>
      <c r="E47" s="84"/>
      <c r="F47" s="76" t="e">
        <f t="shared" si="0"/>
        <v>#DIV/0!</v>
      </c>
      <c r="G47" s="77" t="e">
        <f t="shared" ref="G47:G88" si="1">ABS((STDEV(D47:E47)/AVERAGE(D47:E47)*100))</f>
        <v>#DIV/0!</v>
      </c>
      <c r="H47" s="103" t="e">
        <f t="shared" ref="H47:H87" si="2">IF(F47&lt;$G$25, "&lt; LoQ",IF(F47&gt;$G$28,"&gt; ULoQ",((-$I$35+SQRT(POWER($I$35,2)-4*$I$34*($I$36-F47)))/(2*$I$34))))</f>
        <v>#DIV/0!</v>
      </c>
      <c r="I47" s="39">
        <v>1</v>
      </c>
      <c r="J47" s="104" t="e">
        <f t="shared" ref="J47:J87" si="3">IF(F47&lt;$G$25, "&lt; LoQ",IF(F47&gt;$G$28,"&gt; ULoQ",H47*I47))</f>
        <v>#DIV/0!</v>
      </c>
      <c r="L47" s="127"/>
      <c r="M47" s="82" t="s">
        <v>47</v>
      </c>
      <c r="N47" s="83" t="s">
        <v>48</v>
      </c>
      <c r="O47" s="5"/>
    </row>
    <row r="48" spans="1:28" ht="15.75" thickBot="1" x14ac:dyDescent="0.3">
      <c r="A48" s="3"/>
      <c r="B48" s="4"/>
      <c r="C48" s="81"/>
      <c r="D48" s="84"/>
      <c r="E48" s="84"/>
      <c r="F48" s="76" t="e">
        <f t="shared" si="0"/>
        <v>#DIV/0!</v>
      </c>
      <c r="G48" s="77" t="e">
        <f t="shared" si="1"/>
        <v>#DIV/0!</v>
      </c>
      <c r="H48" s="103" t="e">
        <f t="shared" si="2"/>
        <v>#DIV/0!</v>
      </c>
      <c r="I48" s="39">
        <v>1</v>
      </c>
      <c r="J48" s="104" t="e">
        <f t="shared" si="3"/>
        <v>#DIV/0!</v>
      </c>
      <c r="L48" s="128"/>
      <c r="M48" s="118" t="s">
        <v>49</v>
      </c>
      <c r="N48" s="119" t="s">
        <v>50</v>
      </c>
      <c r="O48" s="5"/>
    </row>
    <row r="49" spans="1:27" x14ac:dyDescent="0.25">
      <c r="A49" s="3"/>
      <c r="B49" s="4"/>
      <c r="C49" s="81"/>
      <c r="D49" s="84"/>
      <c r="E49" s="84"/>
      <c r="F49" s="76" t="e">
        <f t="shared" si="0"/>
        <v>#DIV/0!</v>
      </c>
      <c r="G49" s="77" t="e">
        <f t="shared" si="1"/>
        <v>#DIV/0!</v>
      </c>
      <c r="H49" s="103" t="e">
        <f t="shared" si="2"/>
        <v>#DIV/0!</v>
      </c>
      <c r="I49" s="39">
        <v>1</v>
      </c>
      <c r="J49" s="104" t="e">
        <f t="shared" si="3"/>
        <v>#DIV/0!</v>
      </c>
      <c r="O49" s="5"/>
    </row>
    <row r="50" spans="1:27" x14ac:dyDescent="0.25">
      <c r="A50" s="3"/>
      <c r="B50" s="4"/>
      <c r="C50" s="81"/>
      <c r="D50" s="84"/>
      <c r="E50" s="84"/>
      <c r="F50" s="76" t="e">
        <f t="shared" si="0"/>
        <v>#DIV/0!</v>
      </c>
      <c r="G50" s="77" t="e">
        <f t="shared" si="1"/>
        <v>#DIV/0!</v>
      </c>
      <c r="H50" s="103" t="e">
        <f t="shared" si="2"/>
        <v>#DIV/0!</v>
      </c>
      <c r="I50" s="39">
        <v>1</v>
      </c>
      <c r="J50" s="104" t="e">
        <f t="shared" si="3"/>
        <v>#DIV/0!</v>
      </c>
      <c r="O50" s="5"/>
    </row>
    <row r="51" spans="1:27" x14ac:dyDescent="0.25">
      <c r="A51" s="3"/>
      <c r="B51" s="4"/>
      <c r="C51" s="81"/>
      <c r="D51" s="84"/>
      <c r="E51" s="84"/>
      <c r="F51" s="76" t="e">
        <f t="shared" si="0"/>
        <v>#DIV/0!</v>
      </c>
      <c r="G51" s="77" t="e">
        <f t="shared" si="1"/>
        <v>#DIV/0!</v>
      </c>
      <c r="H51" s="103" t="e">
        <f t="shared" si="2"/>
        <v>#DIV/0!</v>
      </c>
      <c r="I51" s="39">
        <v>1</v>
      </c>
      <c r="J51" s="104" t="e">
        <f t="shared" si="3"/>
        <v>#DIV/0!</v>
      </c>
      <c r="L51" s="1"/>
      <c r="O51" s="5"/>
    </row>
    <row r="52" spans="1:27" x14ac:dyDescent="0.25">
      <c r="A52" s="3"/>
      <c r="B52" s="4"/>
      <c r="C52" s="81"/>
      <c r="D52" s="84"/>
      <c r="E52" s="84"/>
      <c r="F52" s="76" t="e">
        <f t="shared" si="0"/>
        <v>#DIV/0!</v>
      </c>
      <c r="G52" s="77" t="e">
        <f t="shared" si="1"/>
        <v>#DIV/0!</v>
      </c>
      <c r="H52" s="103" t="e">
        <f t="shared" si="2"/>
        <v>#DIV/0!</v>
      </c>
      <c r="I52" s="39">
        <v>1</v>
      </c>
      <c r="J52" s="104" t="e">
        <f t="shared" si="3"/>
        <v>#DIV/0!</v>
      </c>
      <c r="L52" s="1"/>
      <c r="O52" s="5"/>
    </row>
    <row r="53" spans="1:27" x14ac:dyDescent="0.25">
      <c r="A53" s="3"/>
      <c r="B53" s="4"/>
      <c r="C53" s="81"/>
      <c r="D53" s="84"/>
      <c r="E53" s="84"/>
      <c r="F53" s="76" t="e">
        <f t="shared" si="0"/>
        <v>#DIV/0!</v>
      </c>
      <c r="G53" s="77" t="e">
        <f t="shared" si="1"/>
        <v>#DIV/0!</v>
      </c>
      <c r="H53" s="103" t="e">
        <f t="shared" si="2"/>
        <v>#DIV/0!</v>
      </c>
      <c r="I53" s="39">
        <v>1</v>
      </c>
      <c r="J53" s="104" t="e">
        <f t="shared" si="3"/>
        <v>#DIV/0!</v>
      </c>
      <c r="L53" s="1"/>
      <c r="M53" s="1"/>
      <c r="N53" s="1"/>
      <c r="O53" s="5"/>
    </row>
    <row r="54" spans="1:27" x14ac:dyDescent="0.25">
      <c r="A54" s="3"/>
      <c r="B54" s="4"/>
      <c r="C54" s="81"/>
      <c r="D54" s="84"/>
      <c r="E54" s="84"/>
      <c r="F54" s="76" t="e">
        <f t="shared" si="0"/>
        <v>#DIV/0!</v>
      </c>
      <c r="G54" s="77" t="e">
        <f t="shared" si="1"/>
        <v>#DIV/0!</v>
      </c>
      <c r="H54" s="103" t="e">
        <f t="shared" si="2"/>
        <v>#DIV/0!</v>
      </c>
      <c r="I54" s="39">
        <v>1</v>
      </c>
      <c r="J54" s="104" t="e">
        <f t="shared" si="3"/>
        <v>#DIV/0!</v>
      </c>
      <c r="L54" s="1"/>
      <c r="M54" s="1"/>
      <c r="N54" s="1"/>
      <c r="O54" s="86"/>
      <c r="P54" s="37"/>
      <c r="Q54" s="37"/>
      <c r="R54" s="37"/>
      <c r="S54" s="37"/>
      <c r="T54" s="37"/>
      <c r="U54" s="37"/>
      <c r="V54" s="37"/>
      <c r="W54" s="37"/>
      <c r="X54" s="37"/>
      <c r="Y54" s="37"/>
      <c r="Z54" s="37"/>
      <c r="AA54" s="37"/>
    </row>
    <row r="55" spans="1:27" x14ac:dyDescent="0.25">
      <c r="A55" s="3"/>
      <c r="B55" s="4"/>
      <c r="C55" s="81"/>
      <c r="D55" s="84"/>
      <c r="E55" s="84"/>
      <c r="F55" s="76" t="e">
        <f t="shared" si="0"/>
        <v>#DIV/0!</v>
      </c>
      <c r="G55" s="77" t="e">
        <f t="shared" si="1"/>
        <v>#DIV/0!</v>
      </c>
      <c r="H55" s="103" t="e">
        <f t="shared" si="2"/>
        <v>#DIV/0!</v>
      </c>
      <c r="I55" s="39">
        <v>1</v>
      </c>
      <c r="J55" s="104" t="e">
        <f t="shared" si="3"/>
        <v>#DIV/0!</v>
      </c>
      <c r="L55" s="105"/>
      <c r="M55" s="106"/>
      <c r="N55" s="1"/>
      <c r="O55" s="86"/>
      <c r="P55" s="37"/>
      <c r="Q55" s="37"/>
      <c r="R55" s="37"/>
      <c r="S55" s="37"/>
      <c r="T55" s="37"/>
      <c r="U55" s="37"/>
      <c r="V55" s="37"/>
      <c r="W55" s="37"/>
      <c r="X55" s="37"/>
      <c r="Y55" s="37"/>
      <c r="Z55" s="37"/>
      <c r="AA55" s="37"/>
    </row>
    <row r="56" spans="1:27" x14ac:dyDescent="0.25">
      <c r="A56" s="3"/>
      <c r="B56" s="4"/>
      <c r="C56" s="81"/>
      <c r="D56" s="84"/>
      <c r="E56" s="84"/>
      <c r="F56" s="76" t="e">
        <f t="shared" si="0"/>
        <v>#DIV/0!</v>
      </c>
      <c r="G56" s="77" t="e">
        <f t="shared" si="1"/>
        <v>#DIV/0!</v>
      </c>
      <c r="H56" s="103" t="e">
        <f t="shared" si="2"/>
        <v>#DIV/0!</v>
      </c>
      <c r="I56" s="39">
        <v>1</v>
      </c>
      <c r="J56" s="104" t="e">
        <f t="shared" si="3"/>
        <v>#DIV/0!</v>
      </c>
      <c r="L56" s="1"/>
      <c r="M56" s="1"/>
      <c r="N56" s="1"/>
      <c r="O56" s="86"/>
      <c r="P56" s="37"/>
      <c r="Q56" s="37"/>
      <c r="R56" s="37"/>
      <c r="S56" s="37"/>
      <c r="T56" s="37"/>
      <c r="U56" s="37"/>
      <c r="V56" s="37"/>
      <c r="W56" s="37"/>
      <c r="X56" s="37"/>
      <c r="Y56" s="37"/>
      <c r="Z56" s="37"/>
      <c r="AA56" s="37"/>
    </row>
    <row r="57" spans="1:27" x14ac:dyDescent="0.25">
      <c r="A57" s="3"/>
      <c r="B57" s="4"/>
      <c r="C57" s="81"/>
      <c r="D57" s="84"/>
      <c r="E57" s="84"/>
      <c r="F57" s="76" t="e">
        <f t="shared" si="0"/>
        <v>#DIV/0!</v>
      </c>
      <c r="G57" s="77" t="e">
        <f t="shared" si="1"/>
        <v>#DIV/0!</v>
      </c>
      <c r="H57" s="103" t="e">
        <f t="shared" si="2"/>
        <v>#DIV/0!</v>
      </c>
      <c r="I57" s="39">
        <v>1</v>
      </c>
      <c r="J57" s="104" t="e">
        <f t="shared" si="3"/>
        <v>#DIV/0!</v>
      </c>
      <c r="M57" s="1"/>
      <c r="N57" s="1"/>
      <c r="O57" s="86"/>
      <c r="P57" s="37"/>
      <c r="Q57" s="37"/>
      <c r="R57" s="37"/>
      <c r="S57" s="37"/>
      <c r="T57" s="37"/>
      <c r="U57" s="37"/>
      <c r="V57" s="37"/>
      <c r="W57" s="37"/>
      <c r="X57" s="37"/>
      <c r="Y57" s="37"/>
      <c r="Z57" s="37"/>
      <c r="AA57" s="37"/>
    </row>
    <row r="58" spans="1:27" x14ac:dyDescent="0.25">
      <c r="A58" s="3"/>
      <c r="B58" s="4"/>
      <c r="C58" s="81"/>
      <c r="D58" s="84"/>
      <c r="E58" s="84"/>
      <c r="F58" s="76" t="e">
        <f t="shared" si="0"/>
        <v>#DIV/0!</v>
      </c>
      <c r="G58" s="77" t="e">
        <f t="shared" si="1"/>
        <v>#DIV/0!</v>
      </c>
      <c r="H58" s="103" t="e">
        <f t="shared" si="2"/>
        <v>#DIV/0!</v>
      </c>
      <c r="I58" s="39">
        <v>1</v>
      </c>
      <c r="J58" s="104" t="e">
        <f t="shared" si="3"/>
        <v>#DIV/0!</v>
      </c>
      <c r="L58" s="1"/>
      <c r="M58" s="1"/>
      <c r="N58" s="107"/>
      <c r="O58" s="86"/>
      <c r="P58" s="37"/>
      <c r="Q58" s="37"/>
      <c r="R58" s="37"/>
      <c r="S58" s="37"/>
      <c r="T58" s="37"/>
      <c r="U58" s="37"/>
      <c r="V58" s="37"/>
      <c r="W58" s="37"/>
      <c r="X58" s="37"/>
      <c r="Y58" s="37"/>
      <c r="Z58" s="37"/>
      <c r="AA58" s="37"/>
    </row>
    <row r="59" spans="1:27" x14ac:dyDescent="0.25">
      <c r="A59" s="3"/>
      <c r="B59" s="4"/>
      <c r="C59" s="81"/>
      <c r="D59" s="84"/>
      <c r="E59" s="84"/>
      <c r="F59" s="76" t="e">
        <f t="shared" si="0"/>
        <v>#DIV/0!</v>
      </c>
      <c r="G59" s="77" t="e">
        <f t="shared" si="1"/>
        <v>#DIV/0!</v>
      </c>
      <c r="H59" s="103" t="e">
        <f t="shared" si="2"/>
        <v>#DIV/0!</v>
      </c>
      <c r="I59" s="39">
        <v>1</v>
      </c>
      <c r="J59" s="104" t="e">
        <f t="shared" si="3"/>
        <v>#DIV/0!</v>
      </c>
      <c r="L59" s="1"/>
      <c r="M59" s="1"/>
      <c r="N59" s="1"/>
      <c r="O59" s="86"/>
      <c r="P59" s="37"/>
      <c r="Q59" s="37"/>
      <c r="R59" s="37"/>
      <c r="S59" s="37"/>
      <c r="T59" s="37"/>
      <c r="U59" s="37"/>
      <c r="V59" s="37"/>
      <c r="W59" s="37"/>
      <c r="X59" s="37"/>
      <c r="Y59" s="37"/>
      <c r="Z59" s="37"/>
      <c r="AA59" s="37"/>
    </row>
    <row r="60" spans="1:27" x14ac:dyDescent="0.25">
      <c r="A60" s="3"/>
      <c r="B60" s="4"/>
      <c r="C60" s="81"/>
      <c r="D60" s="84"/>
      <c r="E60" s="84"/>
      <c r="F60" s="76" t="e">
        <f t="shared" si="0"/>
        <v>#DIV/0!</v>
      </c>
      <c r="G60" s="77" t="e">
        <f t="shared" si="1"/>
        <v>#DIV/0!</v>
      </c>
      <c r="H60" s="103" t="e">
        <f t="shared" si="2"/>
        <v>#DIV/0!</v>
      </c>
      <c r="I60" s="39">
        <v>1</v>
      </c>
      <c r="J60" s="104" t="e">
        <f t="shared" si="3"/>
        <v>#DIV/0!</v>
      </c>
      <c r="L60" s="108"/>
      <c r="M60" s="1"/>
      <c r="N60" s="1"/>
      <c r="O60" s="86"/>
      <c r="P60" s="37"/>
      <c r="Q60" s="37"/>
      <c r="R60" s="37"/>
      <c r="S60" s="37"/>
      <c r="T60" s="37"/>
      <c r="U60" s="37"/>
      <c r="V60" s="37"/>
      <c r="W60" s="37"/>
      <c r="X60" s="37"/>
      <c r="Y60" s="37"/>
      <c r="Z60" s="37"/>
      <c r="AA60" s="37"/>
    </row>
    <row r="61" spans="1:27" x14ac:dyDescent="0.25">
      <c r="A61" s="3"/>
      <c r="B61" s="4"/>
      <c r="C61" s="81"/>
      <c r="D61" s="84"/>
      <c r="E61" s="84"/>
      <c r="F61" s="76" t="e">
        <f t="shared" si="0"/>
        <v>#DIV/0!</v>
      </c>
      <c r="G61" s="77" t="e">
        <f t="shared" si="1"/>
        <v>#DIV/0!</v>
      </c>
      <c r="H61" s="103" t="e">
        <f t="shared" si="2"/>
        <v>#DIV/0!</v>
      </c>
      <c r="I61" s="39">
        <v>1</v>
      </c>
      <c r="J61" s="104" t="e">
        <f t="shared" si="3"/>
        <v>#DIV/0!</v>
      </c>
      <c r="L61" s="1"/>
      <c r="M61" s="1"/>
      <c r="N61" s="1"/>
      <c r="O61" s="86"/>
      <c r="P61" s="37"/>
      <c r="Q61" s="37"/>
      <c r="R61" s="37"/>
      <c r="S61" s="37"/>
      <c r="T61" s="37"/>
      <c r="U61" s="37"/>
      <c r="V61" s="37"/>
      <c r="W61" s="37"/>
      <c r="X61" s="37"/>
      <c r="Y61" s="37"/>
      <c r="Z61" s="37"/>
      <c r="AA61" s="37"/>
    </row>
    <row r="62" spans="1:27" x14ac:dyDescent="0.25">
      <c r="A62" s="3"/>
      <c r="B62" s="4"/>
      <c r="C62" s="81"/>
      <c r="D62" s="84"/>
      <c r="E62" s="84"/>
      <c r="F62" s="76" t="e">
        <f t="shared" si="0"/>
        <v>#DIV/0!</v>
      </c>
      <c r="G62" s="77" t="e">
        <f t="shared" si="1"/>
        <v>#DIV/0!</v>
      </c>
      <c r="H62" s="103" t="e">
        <f t="shared" si="2"/>
        <v>#DIV/0!</v>
      </c>
      <c r="I62" s="39">
        <v>1</v>
      </c>
      <c r="J62" s="104" t="e">
        <f t="shared" si="3"/>
        <v>#DIV/0!</v>
      </c>
      <c r="L62" s="1"/>
      <c r="M62" s="1"/>
      <c r="N62" s="1"/>
      <c r="O62" s="86"/>
      <c r="P62" s="37"/>
      <c r="Q62" s="37"/>
      <c r="R62" s="37"/>
      <c r="S62" s="37"/>
      <c r="T62" s="37"/>
      <c r="U62" s="37"/>
      <c r="V62" s="37"/>
      <c r="W62" s="37"/>
      <c r="X62" s="37"/>
      <c r="Y62" s="37"/>
      <c r="Z62" s="37"/>
      <c r="AA62" s="37"/>
    </row>
    <row r="63" spans="1:27" x14ac:dyDescent="0.25">
      <c r="A63" s="3"/>
      <c r="B63" s="4"/>
      <c r="C63" s="81"/>
      <c r="D63" s="84"/>
      <c r="E63" s="84"/>
      <c r="F63" s="76" t="e">
        <f t="shared" si="0"/>
        <v>#DIV/0!</v>
      </c>
      <c r="G63" s="77" t="e">
        <f t="shared" si="1"/>
        <v>#DIV/0!</v>
      </c>
      <c r="H63" s="103" t="e">
        <f t="shared" si="2"/>
        <v>#DIV/0!</v>
      </c>
      <c r="I63" s="39">
        <v>1</v>
      </c>
      <c r="J63" s="104" t="e">
        <f t="shared" si="3"/>
        <v>#DIV/0!</v>
      </c>
      <c r="L63" s="1"/>
      <c r="M63" s="1"/>
      <c r="N63" s="1"/>
      <c r="O63" s="86"/>
      <c r="P63" s="37"/>
      <c r="Q63" s="37"/>
      <c r="R63" s="37"/>
      <c r="S63" s="37"/>
      <c r="T63" s="37"/>
      <c r="U63" s="37"/>
      <c r="V63" s="37"/>
      <c r="W63" s="37"/>
      <c r="X63" s="37"/>
      <c r="Y63" s="37"/>
      <c r="Z63" s="37"/>
      <c r="AA63" s="37"/>
    </row>
    <row r="64" spans="1:27" x14ac:dyDescent="0.25">
      <c r="A64" s="3"/>
      <c r="B64" s="4"/>
      <c r="C64" s="81"/>
      <c r="D64" s="84"/>
      <c r="E64" s="84"/>
      <c r="F64" s="76" t="e">
        <f t="shared" si="0"/>
        <v>#DIV/0!</v>
      </c>
      <c r="G64" s="77" t="e">
        <f t="shared" si="1"/>
        <v>#DIV/0!</v>
      </c>
      <c r="H64" s="103" t="e">
        <f t="shared" si="2"/>
        <v>#DIV/0!</v>
      </c>
      <c r="I64" s="39">
        <v>1</v>
      </c>
      <c r="J64" s="104" t="e">
        <f t="shared" si="3"/>
        <v>#DIV/0!</v>
      </c>
      <c r="L64" s="1"/>
      <c r="M64" s="1"/>
      <c r="N64" s="1"/>
      <c r="O64" s="86"/>
      <c r="P64" s="37"/>
      <c r="Q64" s="37"/>
      <c r="R64" s="37"/>
      <c r="S64" s="37"/>
      <c r="T64" s="37"/>
      <c r="U64" s="37"/>
      <c r="V64" s="37"/>
      <c r="W64" s="37"/>
      <c r="X64" s="37"/>
      <c r="Y64" s="37"/>
      <c r="Z64" s="37"/>
      <c r="AA64" s="37"/>
    </row>
    <row r="65" spans="1:28" x14ac:dyDescent="0.25">
      <c r="A65" s="3"/>
      <c r="B65" s="4"/>
      <c r="C65" s="81"/>
      <c r="D65" s="84"/>
      <c r="E65" s="84"/>
      <c r="F65" s="76" t="e">
        <f t="shared" si="0"/>
        <v>#DIV/0!</v>
      </c>
      <c r="G65" s="77" t="e">
        <f t="shared" si="1"/>
        <v>#DIV/0!</v>
      </c>
      <c r="H65" s="103" t="e">
        <f t="shared" si="2"/>
        <v>#DIV/0!</v>
      </c>
      <c r="I65" s="39">
        <v>1</v>
      </c>
      <c r="J65" s="104" t="e">
        <f t="shared" si="3"/>
        <v>#DIV/0!</v>
      </c>
      <c r="L65" s="1"/>
      <c r="M65" s="1"/>
      <c r="N65" s="1"/>
      <c r="O65" s="86"/>
      <c r="P65" s="37"/>
      <c r="Q65" s="37"/>
      <c r="R65" s="37"/>
      <c r="S65" s="37"/>
      <c r="T65" s="37"/>
      <c r="U65" s="37"/>
      <c r="V65" s="37"/>
      <c r="W65" s="37"/>
      <c r="X65" s="37"/>
      <c r="Y65" s="37"/>
      <c r="Z65" s="37"/>
      <c r="AA65" s="37"/>
    </row>
    <row r="66" spans="1:28" x14ac:dyDescent="0.25">
      <c r="A66" s="3"/>
      <c r="B66" s="4"/>
      <c r="C66" s="81"/>
      <c r="D66" s="84"/>
      <c r="E66" s="84"/>
      <c r="F66" s="76" t="e">
        <f t="shared" si="0"/>
        <v>#DIV/0!</v>
      </c>
      <c r="G66" s="77" t="e">
        <f t="shared" si="1"/>
        <v>#DIV/0!</v>
      </c>
      <c r="H66" s="103" t="e">
        <f t="shared" si="2"/>
        <v>#DIV/0!</v>
      </c>
      <c r="I66" s="39">
        <v>1</v>
      </c>
      <c r="J66" s="104" t="e">
        <f t="shared" si="3"/>
        <v>#DIV/0!</v>
      </c>
      <c r="O66" s="86"/>
      <c r="P66" s="37"/>
      <c r="Q66" s="37"/>
      <c r="R66" s="37"/>
      <c r="S66" s="37"/>
      <c r="T66" s="37"/>
      <c r="U66" s="37"/>
      <c r="V66" s="37"/>
      <c r="W66" s="37"/>
      <c r="X66" s="37"/>
      <c r="Y66" s="37"/>
      <c r="Z66" s="37"/>
      <c r="AA66" s="37"/>
    </row>
    <row r="67" spans="1:28" x14ac:dyDescent="0.25">
      <c r="A67" s="3"/>
      <c r="B67" s="4"/>
      <c r="C67" s="81"/>
      <c r="D67" s="84"/>
      <c r="E67" s="84"/>
      <c r="F67" s="76" t="e">
        <f t="shared" si="0"/>
        <v>#DIV/0!</v>
      </c>
      <c r="G67" s="77" t="e">
        <f t="shared" si="1"/>
        <v>#DIV/0!</v>
      </c>
      <c r="H67" s="103" t="e">
        <f t="shared" si="2"/>
        <v>#DIV/0!</v>
      </c>
      <c r="I67" s="39">
        <v>1</v>
      </c>
      <c r="J67" s="104" t="e">
        <f t="shared" si="3"/>
        <v>#DIV/0!</v>
      </c>
      <c r="O67" s="5"/>
      <c r="X67" s="37"/>
    </row>
    <row r="68" spans="1:28" x14ac:dyDescent="0.25">
      <c r="A68" s="3"/>
      <c r="B68" s="4"/>
      <c r="C68" s="81"/>
      <c r="D68" s="84"/>
      <c r="E68" s="84"/>
      <c r="F68" s="76" t="e">
        <f t="shared" ref="F68:F86" si="4">AVERAGE(D68:E68)-(AVERAGE(E$24:F$24))</f>
        <v>#DIV/0!</v>
      </c>
      <c r="G68" s="77" t="e">
        <f t="shared" ref="G68:G86" si="5">ABS((STDEV(D68:E68)/AVERAGE(D68:E68)*100))</f>
        <v>#DIV/0!</v>
      </c>
      <c r="H68" s="103" t="e">
        <f t="shared" ref="H68:H86" si="6">IF(F68&lt;$G$25, "&lt; LoQ",IF(F68&gt;$G$28,"&gt; ULoQ",((-$I$35+SQRT(POWER($I$35,2)-4*$I$34*($I$36-F68)))/(2*$I$34))))</f>
        <v>#DIV/0!</v>
      </c>
      <c r="I68" s="39">
        <v>1</v>
      </c>
      <c r="J68" s="104" t="e">
        <f t="shared" ref="J68:J86" si="7">IF(F68&lt;$G$25, "&lt; LoQ",IF(F68&gt;$G$28,"&gt; ULoQ",H68*I68))</f>
        <v>#DIV/0!</v>
      </c>
      <c r="O68" s="5"/>
      <c r="Q68" s="87"/>
      <c r="R68" s="37"/>
      <c r="S68" s="37"/>
      <c r="T68" s="37"/>
      <c r="U68" s="37"/>
      <c r="V68" s="37"/>
      <c r="W68" s="37"/>
      <c r="X68" s="37"/>
      <c r="Y68" s="37"/>
      <c r="Z68" s="37"/>
      <c r="AA68" s="37"/>
    </row>
    <row r="69" spans="1:28" x14ac:dyDescent="0.25">
      <c r="A69" s="3"/>
      <c r="B69" s="4"/>
      <c r="C69" s="81"/>
      <c r="D69" s="84"/>
      <c r="E69" s="84"/>
      <c r="F69" s="76" t="e">
        <f t="shared" si="4"/>
        <v>#DIV/0!</v>
      </c>
      <c r="G69" s="77" t="e">
        <f t="shared" si="5"/>
        <v>#DIV/0!</v>
      </c>
      <c r="H69" s="103" t="e">
        <f t="shared" si="6"/>
        <v>#DIV/0!</v>
      </c>
      <c r="I69" s="39">
        <v>1</v>
      </c>
      <c r="J69" s="104" t="e">
        <f t="shared" si="7"/>
        <v>#DIV/0!</v>
      </c>
      <c r="L69" s="1"/>
      <c r="O69" s="5"/>
      <c r="Q69" s="37"/>
      <c r="R69" s="37"/>
      <c r="S69" s="37"/>
      <c r="T69" s="37"/>
      <c r="U69" s="37"/>
      <c r="V69" s="37"/>
      <c r="W69" s="37"/>
      <c r="X69" s="37"/>
      <c r="Y69" s="37"/>
      <c r="Z69" s="37"/>
      <c r="AA69" s="37"/>
    </row>
    <row r="70" spans="1:28" x14ac:dyDescent="0.25">
      <c r="A70" s="3"/>
      <c r="B70" s="4"/>
      <c r="C70" s="81"/>
      <c r="D70" s="84"/>
      <c r="E70" s="84"/>
      <c r="F70" s="76" t="e">
        <f t="shared" si="4"/>
        <v>#DIV/0!</v>
      </c>
      <c r="G70" s="77" t="e">
        <f t="shared" si="5"/>
        <v>#DIV/0!</v>
      </c>
      <c r="H70" s="103" t="e">
        <f t="shared" si="6"/>
        <v>#DIV/0!</v>
      </c>
      <c r="I70" s="39">
        <v>1</v>
      </c>
      <c r="J70" s="104" t="e">
        <f t="shared" si="7"/>
        <v>#DIV/0!</v>
      </c>
      <c r="L70" s="1"/>
      <c r="O70" s="5"/>
      <c r="R70" s="87"/>
      <c r="S70" s="87"/>
      <c r="T70" s="87"/>
      <c r="U70" s="87"/>
      <c r="V70" s="87"/>
      <c r="W70" s="87"/>
      <c r="X70" s="87"/>
      <c r="Y70" s="37"/>
      <c r="Z70" s="87"/>
      <c r="AA70" s="87"/>
      <c r="AB70" s="87"/>
    </row>
    <row r="71" spans="1:28" ht="15.75" x14ac:dyDescent="0.25">
      <c r="A71" s="3"/>
      <c r="B71" s="4"/>
      <c r="C71" s="81"/>
      <c r="D71" s="84"/>
      <c r="E71" s="84"/>
      <c r="F71" s="76" t="e">
        <f t="shared" si="4"/>
        <v>#DIV/0!</v>
      </c>
      <c r="G71" s="77" t="e">
        <f t="shared" si="5"/>
        <v>#DIV/0!</v>
      </c>
      <c r="H71" s="103" t="e">
        <f t="shared" si="6"/>
        <v>#DIV/0!</v>
      </c>
      <c r="I71" s="39">
        <v>1</v>
      </c>
      <c r="J71" s="104" t="e">
        <f t="shared" si="7"/>
        <v>#DIV/0!</v>
      </c>
      <c r="L71" s="1"/>
      <c r="M71" s="1"/>
      <c r="N71" s="1"/>
      <c r="O71" s="5"/>
      <c r="P71" s="94"/>
      <c r="S71" s="37"/>
      <c r="T71" s="37"/>
      <c r="U71" s="37"/>
      <c r="V71" s="37"/>
      <c r="W71" s="37"/>
      <c r="X71" s="37"/>
      <c r="Y71" s="37"/>
      <c r="Z71" s="37"/>
      <c r="AA71" s="37"/>
      <c r="AB71" s="37"/>
    </row>
    <row r="72" spans="1:28" x14ac:dyDescent="0.25">
      <c r="A72" s="3"/>
      <c r="B72" s="4"/>
      <c r="C72" s="81"/>
      <c r="D72" s="84"/>
      <c r="E72" s="84"/>
      <c r="F72" s="76" t="e">
        <f t="shared" si="4"/>
        <v>#DIV/0!</v>
      </c>
      <c r="G72" s="77" t="e">
        <f t="shared" si="5"/>
        <v>#DIV/0!</v>
      </c>
      <c r="H72" s="103" t="e">
        <f t="shared" si="6"/>
        <v>#DIV/0!</v>
      </c>
      <c r="I72" s="39">
        <v>1</v>
      </c>
      <c r="J72" s="104" t="e">
        <f t="shared" si="7"/>
        <v>#DIV/0!</v>
      </c>
      <c r="L72" s="1"/>
      <c r="M72" s="1"/>
      <c r="N72" s="1"/>
      <c r="O72" s="86"/>
    </row>
    <row r="73" spans="1:28" x14ac:dyDescent="0.25">
      <c r="A73" s="3"/>
      <c r="B73" s="4"/>
      <c r="C73" s="81"/>
      <c r="D73" s="84"/>
      <c r="E73" s="84"/>
      <c r="F73" s="76" t="e">
        <f t="shared" si="4"/>
        <v>#DIV/0!</v>
      </c>
      <c r="G73" s="77" t="e">
        <f t="shared" si="5"/>
        <v>#DIV/0!</v>
      </c>
      <c r="H73" s="103" t="e">
        <f t="shared" si="6"/>
        <v>#DIV/0!</v>
      </c>
      <c r="I73" s="39">
        <v>1</v>
      </c>
      <c r="J73" s="104" t="e">
        <f t="shared" si="7"/>
        <v>#DIV/0!</v>
      </c>
      <c r="L73" s="105"/>
      <c r="M73" s="106"/>
      <c r="N73" s="1"/>
      <c r="O73" s="86"/>
    </row>
    <row r="74" spans="1:28" x14ac:dyDescent="0.25">
      <c r="A74" s="3"/>
      <c r="B74" s="4"/>
      <c r="C74" s="81"/>
      <c r="D74" s="84"/>
      <c r="E74" s="84"/>
      <c r="F74" s="76" t="e">
        <f t="shared" si="4"/>
        <v>#DIV/0!</v>
      </c>
      <c r="G74" s="77" t="e">
        <f t="shared" si="5"/>
        <v>#DIV/0!</v>
      </c>
      <c r="H74" s="103" t="e">
        <f t="shared" si="6"/>
        <v>#DIV/0!</v>
      </c>
      <c r="I74" s="39">
        <v>1</v>
      </c>
      <c r="J74" s="104" t="e">
        <f t="shared" si="7"/>
        <v>#DIV/0!</v>
      </c>
      <c r="L74" s="1"/>
      <c r="M74" s="1"/>
      <c r="N74" s="1"/>
      <c r="O74" s="86"/>
    </row>
    <row r="75" spans="1:28" x14ac:dyDescent="0.25">
      <c r="A75" s="3"/>
      <c r="B75" s="4"/>
      <c r="C75" s="81"/>
      <c r="D75" s="84"/>
      <c r="E75" s="84"/>
      <c r="F75" s="76" t="e">
        <f t="shared" si="4"/>
        <v>#DIV/0!</v>
      </c>
      <c r="G75" s="77" t="e">
        <f t="shared" si="5"/>
        <v>#DIV/0!</v>
      </c>
      <c r="H75" s="103" t="e">
        <f t="shared" si="6"/>
        <v>#DIV/0!</v>
      </c>
      <c r="I75" s="39">
        <v>1</v>
      </c>
      <c r="J75" s="104" t="e">
        <f t="shared" si="7"/>
        <v>#DIV/0!</v>
      </c>
      <c r="M75" s="1"/>
      <c r="N75" s="1"/>
      <c r="O75" s="86"/>
    </row>
    <row r="76" spans="1:28" x14ac:dyDescent="0.25">
      <c r="A76" s="3"/>
      <c r="B76" s="4"/>
      <c r="C76" s="81"/>
      <c r="D76" s="84"/>
      <c r="E76" s="84"/>
      <c r="F76" s="76" t="e">
        <f t="shared" si="4"/>
        <v>#DIV/0!</v>
      </c>
      <c r="G76" s="77" t="e">
        <f t="shared" si="5"/>
        <v>#DIV/0!</v>
      </c>
      <c r="H76" s="103" t="e">
        <f t="shared" si="6"/>
        <v>#DIV/0!</v>
      </c>
      <c r="I76" s="39">
        <v>1</v>
      </c>
      <c r="J76" s="104" t="e">
        <f t="shared" si="7"/>
        <v>#DIV/0!</v>
      </c>
      <c r="L76" s="1"/>
      <c r="M76" s="1"/>
      <c r="N76" s="107"/>
      <c r="O76" s="86"/>
    </row>
    <row r="77" spans="1:28" x14ac:dyDescent="0.25">
      <c r="A77" s="3"/>
      <c r="B77" s="4"/>
      <c r="C77" s="81"/>
      <c r="D77" s="84"/>
      <c r="E77" s="84"/>
      <c r="F77" s="76" t="e">
        <f t="shared" si="4"/>
        <v>#DIV/0!</v>
      </c>
      <c r="G77" s="77" t="e">
        <f t="shared" si="5"/>
        <v>#DIV/0!</v>
      </c>
      <c r="H77" s="103" t="e">
        <f t="shared" si="6"/>
        <v>#DIV/0!</v>
      </c>
      <c r="I77" s="39">
        <v>1</v>
      </c>
      <c r="J77" s="104" t="e">
        <f t="shared" si="7"/>
        <v>#DIV/0!</v>
      </c>
      <c r="L77" s="1"/>
      <c r="M77" s="1"/>
      <c r="N77" s="1"/>
      <c r="O77" s="86"/>
    </row>
    <row r="78" spans="1:28" x14ac:dyDescent="0.25">
      <c r="A78" s="3"/>
      <c r="B78" s="4"/>
      <c r="C78" s="81"/>
      <c r="D78" s="84"/>
      <c r="E78" s="84"/>
      <c r="F78" s="76" t="e">
        <f t="shared" si="4"/>
        <v>#DIV/0!</v>
      </c>
      <c r="G78" s="77" t="e">
        <f t="shared" si="5"/>
        <v>#DIV/0!</v>
      </c>
      <c r="H78" s="103" t="e">
        <f t="shared" si="6"/>
        <v>#DIV/0!</v>
      </c>
      <c r="I78" s="39">
        <v>1</v>
      </c>
      <c r="J78" s="104" t="e">
        <f t="shared" si="7"/>
        <v>#DIV/0!</v>
      </c>
      <c r="L78" s="108"/>
      <c r="M78" s="1"/>
      <c r="N78" s="1"/>
      <c r="O78" s="86"/>
    </row>
    <row r="79" spans="1:28" x14ac:dyDescent="0.25">
      <c r="A79" s="3"/>
      <c r="B79" s="4"/>
      <c r="C79" s="81"/>
      <c r="D79" s="84"/>
      <c r="E79" s="84"/>
      <c r="F79" s="76" t="e">
        <f t="shared" si="4"/>
        <v>#DIV/0!</v>
      </c>
      <c r="G79" s="77" t="e">
        <f t="shared" si="5"/>
        <v>#DIV/0!</v>
      </c>
      <c r="H79" s="103" t="e">
        <f t="shared" si="6"/>
        <v>#DIV/0!</v>
      </c>
      <c r="I79" s="39">
        <v>1</v>
      </c>
      <c r="J79" s="104" t="e">
        <f t="shared" si="7"/>
        <v>#DIV/0!</v>
      </c>
      <c r="L79" s="1"/>
      <c r="M79" s="1"/>
      <c r="N79" s="1"/>
      <c r="O79" s="86"/>
    </row>
    <row r="80" spans="1:28" x14ac:dyDescent="0.25">
      <c r="A80" s="3"/>
      <c r="B80" s="4"/>
      <c r="C80" s="81"/>
      <c r="D80" s="84"/>
      <c r="E80" s="84"/>
      <c r="F80" s="76" t="e">
        <f t="shared" si="4"/>
        <v>#DIV/0!</v>
      </c>
      <c r="G80" s="77" t="e">
        <f t="shared" si="5"/>
        <v>#DIV/0!</v>
      </c>
      <c r="H80" s="103" t="e">
        <f t="shared" si="6"/>
        <v>#DIV/0!</v>
      </c>
      <c r="I80" s="39">
        <v>1</v>
      </c>
      <c r="J80" s="104" t="e">
        <f t="shared" si="7"/>
        <v>#DIV/0!</v>
      </c>
      <c r="L80" s="1"/>
      <c r="M80" s="1"/>
      <c r="N80" s="1"/>
      <c r="O80" s="86"/>
    </row>
    <row r="81" spans="1:15" x14ac:dyDescent="0.25">
      <c r="A81" s="3"/>
      <c r="B81" s="4"/>
      <c r="C81" s="81"/>
      <c r="D81" s="84"/>
      <c r="E81" s="84"/>
      <c r="F81" s="76" t="e">
        <f t="shared" si="4"/>
        <v>#DIV/0!</v>
      </c>
      <c r="G81" s="77" t="e">
        <f t="shared" si="5"/>
        <v>#DIV/0!</v>
      </c>
      <c r="H81" s="103" t="e">
        <f t="shared" si="6"/>
        <v>#DIV/0!</v>
      </c>
      <c r="I81" s="39">
        <v>1</v>
      </c>
      <c r="J81" s="104" t="e">
        <f t="shared" si="7"/>
        <v>#DIV/0!</v>
      </c>
      <c r="L81" s="1"/>
      <c r="M81" s="1"/>
      <c r="N81" s="1"/>
      <c r="O81" s="86"/>
    </row>
    <row r="82" spans="1:15" x14ac:dyDescent="0.25">
      <c r="A82" s="3"/>
      <c r="B82" s="4"/>
      <c r="C82" s="81"/>
      <c r="D82" s="84"/>
      <c r="E82" s="84"/>
      <c r="F82" s="76" t="e">
        <f t="shared" si="4"/>
        <v>#DIV/0!</v>
      </c>
      <c r="G82" s="77" t="e">
        <f t="shared" si="5"/>
        <v>#DIV/0!</v>
      </c>
      <c r="H82" s="103" t="e">
        <f t="shared" si="6"/>
        <v>#DIV/0!</v>
      </c>
      <c r="I82" s="39">
        <v>1</v>
      </c>
      <c r="J82" s="104" t="e">
        <f t="shared" si="7"/>
        <v>#DIV/0!</v>
      </c>
      <c r="L82" s="1"/>
      <c r="M82" s="1"/>
      <c r="N82" s="1"/>
      <c r="O82" s="86"/>
    </row>
    <row r="83" spans="1:15" x14ac:dyDescent="0.25">
      <c r="A83" s="3"/>
      <c r="B83" s="4"/>
      <c r="C83" s="81"/>
      <c r="D83" s="84"/>
      <c r="E83" s="84"/>
      <c r="F83" s="76" t="e">
        <f t="shared" si="4"/>
        <v>#DIV/0!</v>
      </c>
      <c r="G83" s="77" t="e">
        <f t="shared" si="5"/>
        <v>#DIV/0!</v>
      </c>
      <c r="H83" s="103" t="e">
        <f t="shared" si="6"/>
        <v>#DIV/0!</v>
      </c>
      <c r="I83" s="39">
        <v>1</v>
      </c>
      <c r="J83" s="104" t="e">
        <f t="shared" si="7"/>
        <v>#DIV/0!</v>
      </c>
      <c r="L83" s="1"/>
      <c r="M83" s="1"/>
      <c r="N83" s="1"/>
      <c r="O83" s="86"/>
    </row>
    <row r="84" spans="1:15" x14ac:dyDescent="0.25">
      <c r="A84" s="3"/>
      <c r="B84" s="4"/>
      <c r="C84" s="81"/>
      <c r="D84" s="84"/>
      <c r="E84" s="84"/>
      <c r="F84" s="76" t="e">
        <f t="shared" si="4"/>
        <v>#DIV/0!</v>
      </c>
      <c r="G84" s="77" t="e">
        <f t="shared" si="5"/>
        <v>#DIV/0!</v>
      </c>
      <c r="H84" s="103" t="e">
        <f t="shared" si="6"/>
        <v>#DIV/0!</v>
      </c>
      <c r="I84" s="39">
        <v>1</v>
      </c>
      <c r="J84" s="104" t="e">
        <f t="shared" si="7"/>
        <v>#DIV/0!</v>
      </c>
      <c r="O84" s="86"/>
    </row>
    <row r="85" spans="1:15" x14ac:dyDescent="0.25">
      <c r="A85" s="3"/>
      <c r="B85" s="4"/>
      <c r="C85" s="81"/>
      <c r="D85" s="84"/>
      <c r="E85" s="84"/>
      <c r="F85" s="76" t="e">
        <f t="shared" si="4"/>
        <v>#DIV/0!</v>
      </c>
      <c r="G85" s="77" t="e">
        <f t="shared" si="5"/>
        <v>#DIV/0!</v>
      </c>
      <c r="H85" s="103" t="e">
        <f t="shared" si="6"/>
        <v>#DIV/0!</v>
      </c>
      <c r="I85" s="39">
        <v>1</v>
      </c>
      <c r="J85" s="104" t="e">
        <f t="shared" si="7"/>
        <v>#DIV/0!</v>
      </c>
      <c r="O85" s="5"/>
    </row>
    <row r="86" spans="1:15" x14ac:dyDescent="0.25">
      <c r="A86" s="3"/>
      <c r="B86" s="4"/>
      <c r="C86" s="81"/>
      <c r="D86" s="84"/>
      <c r="E86" s="84"/>
      <c r="F86" s="76" t="e">
        <f t="shared" si="4"/>
        <v>#DIV/0!</v>
      </c>
      <c r="G86" s="77" t="e">
        <f t="shared" si="5"/>
        <v>#DIV/0!</v>
      </c>
      <c r="H86" s="103" t="e">
        <f t="shared" si="6"/>
        <v>#DIV/0!</v>
      </c>
      <c r="I86" s="39">
        <v>1</v>
      </c>
      <c r="J86" s="104" t="e">
        <f t="shared" si="7"/>
        <v>#DIV/0!</v>
      </c>
      <c r="O86" s="5"/>
    </row>
    <row r="87" spans="1:15" x14ac:dyDescent="0.25">
      <c r="A87" s="3"/>
      <c r="B87" s="4"/>
      <c r="C87" s="81"/>
      <c r="D87" s="84"/>
      <c r="E87" s="84"/>
      <c r="F87" s="76" t="e">
        <f t="shared" si="0"/>
        <v>#DIV/0!</v>
      </c>
      <c r="G87" s="77" t="e">
        <f t="shared" si="1"/>
        <v>#DIV/0!</v>
      </c>
      <c r="H87" s="103" t="e">
        <f t="shared" si="2"/>
        <v>#DIV/0!</v>
      </c>
      <c r="I87" s="39">
        <v>1</v>
      </c>
      <c r="J87" s="104" t="e">
        <f t="shared" si="3"/>
        <v>#DIV/0!</v>
      </c>
      <c r="O87" s="5"/>
    </row>
    <row r="88" spans="1:15" ht="15.75" thickBot="1" x14ac:dyDescent="0.3">
      <c r="A88" s="3"/>
      <c r="B88" s="4"/>
      <c r="C88" s="88"/>
      <c r="D88" s="89"/>
      <c r="E88" s="89"/>
      <c r="F88" s="90" t="e">
        <f t="shared" si="0"/>
        <v>#DIV/0!</v>
      </c>
      <c r="G88" s="91" t="e">
        <f t="shared" si="1"/>
        <v>#DIV/0!</v>
      </c>
      <c r="H88" s="110" t="e">
        <f>IF(F88&lt;$G$25, "&lt; LoQ",IF(F88&gt;$G$28,"&gt; ULoQ",((-$I$35+SQRT(POWER($I$35,2)-4*$I$34*($I$36-F88)))/(2*$I$34))))</f>
        <v>#DIV/0!</v>
      </c>
      <c r="I88" s="48">
        <v>1</v>
      </c>
      <c r="J88" s="111" t="e">
        <f>IF(F88&lt;$G$25, "&lt; LoQ",IF(F88&gt;$G$28,"&gt; ULoQ",H88*I88))</f>
        <v>#DIV/0!</v>
      </c>
      <c r="O88" s="5"/>
    </row>
    <row r="89" spans="1:15" ht="15.75" x14ac:dyDescent="0.25">
      <c r="A89" s="3"/>
      <c r="B89" s="4"/>
      <c r="N89" s="92"/>
      <c r="O89" s="5"/>
    </row>
    <row r="90" spans="1:15" ht="16.5" thickBot="1" x14ac:dyDescent="0.3">
      <c r="A90" s="3"/>
      <c r="B90" s="6"/>
      <c r="C90" s="7"/>
      <c r="D90" s="7"/>
      <c r="E90" s="7"/>
      <c r="F90" s="7"/>
      <c r="G90" s="7"/>
      <c r="H90" s="7"/>
      <c r="I90" s="7"/>
      <c r="J90" s="7"/>
      <c r="K90" s="7"/>
      <c r="L90" s="7"/>
      <c r="M90" s="7"/>
      <c r="N90" s="7" t="s">
        <v>112</v>
      </c>
      <c r="O90" s="93"/>
    </row>
    <row r="91" spans="1:15" x14ac:dyDescent="0.25">
      <c r="A91" s="3"/>
      <c r="B91" s="3"/>
      <c r="C91" s="3"/>
      <c r="D91" s="3"/>
      <c r="E91" s="3"/>
      <c r="F91" s="3"/>
      <c r="G91" s="3"/>
      <c r="H91" s="3"/>
      <c r="I91" s="3"/>
      <c r="J91" s="3"/>
      <c r="K91" s="3"/>
      <c r="L91" s="3"/>
      <c r="M91" s="3"/>
      <c r="N91" s="3"/>
      <c r="O91" s="3"/>
    </row>
    <row r="92" spans="1:15" x14ac:dyDescent="0.25">
      <c r="A92" s="3"/>
      <c r="B92" s="3"/>
      <c r="C92" s="3"/>
      <c r="D92" s="3"/>
      <c r="E92" s="3"/>
      <c r="F92" s="3"/>
      <c r="G92" s="3"/>
      <c r="H92" s="3"/>
      <c r="I92" s="3"/>
      <c r="J92" s="3"/>
      <c r="K92" s="3"/>
      <c r="L92" s="3"/>
      <c r="M92" s="3"/>
      <c r="N92" s="3"/>
      <c r="O92" s="3"/>
    </row>
    <row r="93" spans="1:15" x14ac:dyDescent="0.25">
      <c r="A93" s="3"/>
      <c r="B93" s="3"/>
      <c r="C93" s="3"/>
      <c r="D93" s="3"/>
      <c r="E93" s="3"/>
      <c r="F93" s="3"/>
      <c r="G93" s="3"/>
      <c r="H93" s="3"/>
      <c r="I93" s="3"/>
      <c r="J93" s="3"/>
      <c r="K93" s="3"/>
      <c r="L93" s="3"/>
      <c r="M93" s="3"/>
      <c r="N93" s="3"/>
      <c r="O93" s="3"/>
    </row>
    <row r="94" spans="1:15" x14ac:dyDescent="0.25">
      <c r="A94" s="3"/>
      <c r="B94" s="3"/>
      <c r="C94" s="3"/>
      <c r="D94" s="3"/>
      <c r="E94" s="3"/>
      <c r="F94" s="3"/>
      <c r="G94" s="3"/>
      <c r="H94" s="3"/>
      <c r="I94" s="3"/>
      <c r="J94" s="3"/>
      <c r="K94" s="3"/>
      <c r="L94" s="3"/>
      <c r="M94" s="3"/>
      <c r="N94" s="3"/>
      <c r="O94" s="3"/>
    </row>
    <row r="95" spans="1:15" x14ac:dyDescent="0.25">
      <c r="A95" s="3"/>
      <c r="B95" s="3"/>
      <c r="C95" s="3"/>
      <c r="D95" s="3"/>
      <c r="E95" s="3"/>
      <c r="F95" s="3"/>
      <c r="G95" s="3"/>
      <c r="H95" s="3"/>
      <c r="I95" s="3"/>
      <c r="J95" s="3"/>
      <c r="K95" s="3"/>
      <c r="L95" s="3"/>
      <c r="M95" s="3"/>
      <c r="N95" s="3"/>
      <c r="O95" s="3"/>
    </row>
    <row r="96" spans="1:15" x14ac:dyDescent="0.25">
      <c r="A96" s="3"/>
      <c r="B96" s="3"/>
      <c r="C96" s="3"/>
      <c r="D96" s="3"/>
      <c r="E96" s="3"/>
      <c r="F96" s="3"/>
      <c r="G96" s="3"/>
      <c r="H96" s="3"/>
      <c r="I96" s="3"/>
      <c r="J96" s="3"/>
      <c r="K96" s="3"/>
      <c r="L96" s="3"/>
      <c r="M96" s="3"/>
      <c r="N96" s="3"/>
      <c r="O96" s="3"/>
    </row>
    <row r="97" spans="1:15" x14ac:dyDescent="0.25">
      <c r="A97" s="3"/>
      <c r="B97" s="3"/>
      <c r="C97" s="3"/>
      <c r="D97" s="3"/>
      <c r="E97" s="3"/>
      <c r="F97" s="3"/>
      <c r="G97" s="3"/>
      <c r="H97" s="3"/>
      <c r="I97" s="3"/>
      <c r="J97" s="3"/>
      <c r="K97" s="3"/>
      <c r="L97" s="3"/>
      <c r="M97" s="3"/>
      <c r="N97" s="3"/>
      <c r="O97" s="3"/>
    </row>
    <row r="98" spans="1:15" x14ac:dyDescent="0.25">
      <c r="A98" s="3"/>
      <c r="B98" s="3"/>
      <c r="C98" s="3"/>
      <c r="D98" s="3"/>
      <c r="E98" s="3"/>
      <c r="F98" s="3"/>
      <c r="G98" s="3"/>
      <c r="H98" s="3"/>
      <c r="I98" s="3"/>
      <c r="J98" s="3"/>
      <c r="K98" s="3"/>
      <c r="L98" s="3"/>
      <c r="M98" s="3"/>
      <c r="N98" s="3"/>
      <c r="O98" s="3"/>
    </row>
    <row r="99" spans="1:15" x14ac:dyDescent="0.25">
      <c r="A99" s="3"/>
      <c r="B99" s="3"/>
      <c r="C99" s="3"/>
      <c r="D99" s="3"/>
      <c r="E99" s="3"/>
      <c r="F99" s="3"/>
      <c r="G99" s="3"/>
      <c r="H99" s="3"/>
      <c r="I99" s="3"/>
      <c r="J99" s="3"/>
      <c r="K99" s="3"/>
      <c r="L99" s="3"/>
      <c r="M99" s="3"/>
      <c r="N99" s="3"/>
      <c r="O99" s="3"/>
    </row>
    <row r="100" spans="1:15" x14ac:dyDescent="0.25">
      <c r="A100" s="3"/>
      <c r="B100" s="3"/>
      <c r="C100" s="3"/>
      <c r="D100" s="3"/>
      <c r="E100" s="3"/>
      <c r="F100" s="3"/>
      <c r="G100" s="3"/>
      <c r="H100" s="3"/>
      <c r="I100" s="3"/>
      <c r="J100" s="3"/>
      <c r="K100" s="3"/>
      <c r="L100" s="3"/>
      <c r="M100" s="3"/>
      <c r="N100" s="3"/>
      <c r="O100" s="3"/>
    </row>
    <row r="101" spans="1:15" x14ac:dyDescent="0.25">
      <c r="A101" s="3"/>
      <c r="B101" s="3"/>
      <c r="C101" s="3"/>
      <c r="D101" s="3"/>
      <c r="E101" s="3"/>
      <c r="F101" s="3"/>
      <c r="G101" s="3"/>
      <c r="H101" s="3"/>
      <c r="I101" s="3"/>
      <c r="J101" s="3"/>
      <c r="K101" s="3"/>
      <c r="L101" s="3"/>
      <c r="M101" s="3"/>
      <c r="N101" s="3"/>
      <c r="O101" s="3"/>
    </row>
    <row r="102" spans="1:15" x14ac:dyDescent="0.25">
      <c r="A102" s="3"/>
      <c r="B102" s="3"/>
      <c r="C102" s="3"/>
      <c r="D102" s="3"/>
      <c r="E102" s="3"/>
      <c r="F102" s="3"/>
      <c r="G102" s="3"/>
      <c r="H102" s="3"/>
      <c r="I102" s="3"/>
      <c r="J102" s="3"/>
      <c r="K102" s="3"/>
      <c r="L102" s="3"/>
      <c r="M102" s="3"/>
      <c r="N102" s="3"/>
      <c r="O102" s="3"/>
    </row>
    <row r="103" spans="1:15" x14ac:dyDescent="0.25">
      <c r="A103" s="3"/>
      <c r="B103" s="3"/>
      <c r="C103" s="3"/>
      <c r="D103" s="3"/>
      <c r="E103" s="3"/>
      <c r="F103" s="3"/>
      <c r="G103" s="3"/>
      <c r="H103" s="3"/>
      <c r="I103" s="3"/>
      <c r="J103" s="3"/>
      <c r="K103" s="3"/>
      <c r="L103" s="3"/>
      <c r="M103" s="3"/>
      <c r="N103" s="3"/>
      <c r="O103" s="3"/>
    </row>
    <row r="104" spans="1:15" x14ac:dyDescent="0.25">
      <c r="A104" s="3"/>
      <c r="B104" s="3"/>
      <c r="C104" s="3"/>
      <c r="D104" s="3"/>
      <c r="E104" s="3"/>
      <c r="F104" s="3"/>
      <c r="G104" s="3"/>
      <c r="H104" s="3"/>
      <c r="I104" s="3"/>
      <c r="J104" s="3"/>
      <c r="K104" s="3"/>
      <c r="L104" s="3"/>
      <c r="M104" s="3"/>
      <c r="N104" s="3"/>
      <c r="O104" s="3"/>
    </row>
    <row r="105" spans="1:15" x14ac:dyDescent="0.25">
      <c r="A105" s="3"/>
      <c r="B105" s="3"/>
      <c r="C105" s="3"/>
      <c r="D105" s="3"/>
      <c r="E105" s="3"/>
      <c r="F105" s="3"/>
      <c r="G105" s="3"/>
      <c r="H105" s="3"/>
      <c r="I105" s="3"/>
      <c r="J105" s="3"/>
      <c r="K105" s="3"/>
      <c r="L105" s="3"/>
      <c r="M105" s="3"/>
      <c r="N105" s="3"/>
      <c r="O105" s="3"/>
    </row>
    <row r="106" spans="1:15" x14ac:dyDescent="0.25">
      <c r="A106" s="3"/>
      <c r="B106" s="3"/>
      <c r="C106" s="3"/>
      <c r="D106" s="3"/>
      <c r="E106" s="3"/>
      <c r="F106" s="3"/>
      <c r="G106" s="3"/>
      <c r="H106" s="3"/>
      <c r="I106" s="3"/>
      <c r="J106" s="3"/>
      <c r="K106" s="3"/>
      <c r="L106" s="3"/>
      <c r="M106" s="3"/>
      <c r="N106" s="3"/>
      <c r="O106" s="3"/>
    </row>
    <row r="107" spans="1:15" x14ac:dyDescent="0.25">
      <c r="A107" s="3"/>
      <c r="B107" s="3"/>
      <c r="C107" s="3"/>
      <c r="D107" s="3"/>
      <c r="E107" s="3"/>
      <c r="F107" s="3"/>
      <c r="G107" s="3"/>
      <c r="H107" s="3"/>
      <c r="I107" s="3"/>
      <c r="J107" s="3"/>
      <c r="K107" s="3"/>
      <c r="L107" s="3"/>
      <c r="M107" s="3"/>
      <c r="N107" s="3"/>
      <c r="O107" s="3"/>
    </row>
    <row r="108" spans="1:15" x14ac:dyDescent="0.25">
      <c r="A108" s="3"/>
      <c r="B108" s="3"/>
      <c r="C108" s="3"/>
      <c r="D108" s="3"/>
      <c r="E108" s="3"/>
      <c r="F108" s="3"/>
      <c r="G108" s="3"/>
      <c r="H108" s="3"/>
      <c r="I108" s="3"/>
      <c r="J108" s="3"/>
      <c r="K108" s="3"/>
      <c r="L108" s="3"/>
      <c r="M108" s="3"/>
      <c r="N108" s="3"/>
      <c r="O108" s="3"/>
    </row>
    <row r="109" spans="1:15" x14ac:dyDescent="0.25">
      <c r="A109" s="3"/>
      <c r="B109" s="3"/>
      <c r="C109" s="3"/>
      <c r="D109" s="3"/>
      <c r="E109" s="3"/>
      <c r="F109" s="3"/>
      <c r="G109" s="3"/>
      <c r="H109" s="3"/>
      <c r="I109" s="3"/>
      <c r="J109" s="3"/>
      <c r="K109" s="3"/>
      <c r="L109" s="3"/>
      <c r="M109" s="3"/>
      <c r="N109" s="3"/>
      <c r="O109" s="3"/>
    </row>
    <row r="110" spans="1:15" x14ac:dyDescent="0.25">
      <c r="A110" s="3"/>
      <c r="B110" s="3"/>
      <c r="C110" s="3"/>
      <c r="D110" s="3"/>
      <c r="E110" s="3"/>
      <c r="F110" s="3"/>
      <c r="G110" s="3"/>
      <c r="H110" s="3"/>
      <c r="I110" s="3"/>
      <c r="J110" s="3"/>
      <c r="K110" s="3"/>
      <c r="L110" s="3"/>
      <c r="M110" s="3"/>
      <c r="N110" s="3"/>
      <c r="O110" s="3"/>
    </row>
    <row r="111" spans="1:15" x14ac:dyDescent="0.25">
      <c r="A111" s="3"/>
      <c r="B111" s="3"/>
      <c r="C111" s="3"/>
      <c r="D111" s="3"/>
      <c r="E111" s="3"/>
      <c r="F111" s="3"/>
      <c r="G111" s="3"/>
      <c r="H111" s="3"/>
      <c r="I111" s="3"/>
      <c r="J111" s="3"/>
      <c r="K111" s="3"/>
      <c r="L111" s="3"/>
      <c r="M111" s="3"/>
      <c r="N111" s="3"/>
      <c r="O111" s="3"/>
    </row>
    <row r="112" spans="1:15" x14ac:dyDescent="0.25">
      <c r="A112" s="3"/>
      <c r="B112" s="3"/>
      <c r="C112" s="3"/>
      <c r="D112" s="3"/>
      <c r="E112" s="3"/>
      <c r="F112" s="3"/>
      <c r="G112" s="3"/>
      <c r="H112" s="3"/>
      <c r="I112" s="3"/>
      <c r="J112" s="3"/>
      <c r="K112" s="3"/>
      <c r="L112" s="3"/>
      <c r="M112" s="3"/>
      <c r="N112" s="3"/>
      <c r="O112" s="3"/>
    </row>
    <row r="113" spans="1:15" x14ac:dyDescent="0.25">
      <c r="A113" s="3"/>
      <c r="B113" s="3"/>
      <c r="C113" s="3"/>
      <c r="D113" s="3"/>
      <c r="E113" s="3"/>
      <c r="F113" s="3"/>
      <c r="G113" s="3"/>
      <c r="H113" s="3"/>
      <c r="I113" s="3"/>
      <c r="J113" s="3"/>
      <c r="K113" s="3"/>
      <c r="L113" s="3"/>
      <c r="M113" s="3"/>
      <c r="N113" s="3"/>
      <c r="O113" s="3"/>
    </row>
    <row r="114" spans="1:15" x14ac:dyDescent="0.25">
      <c r="A114" s="3"/>
      <c r="B114" s="3"/>
      <c r="C114" s="3"/>
      <c r="D114" s="3"/>
      <c r="E114" s="3"/>
      <c r="F114" s="3"/>
      <c r="G114" s="3"/>
      <c r="H114" s="3"/>
      <c r="I114" s="3"/>
      <c r="J114" s="3"/>
      <c r="K114" s="3"/>
      <c r="L114" s="3"/>
      <c r="M114" s="3"/>
      <c r="N114" s="3"/>
      <c r="O114" s="3"/>
    </row>
    <row r="115" spans="1:15" x14ac:dyDescent="0.25">
      <c r="A115" s="3"/>
      <c r="B115" s="3"/>
      <c r="C115" s="3"/>
      <c r="D115" s="3"/>
      <c r="E115" s="3"/>
      <c r="F115" s="3"/>
      <c r="G115" s="3"/>
      <c r="H115" s="3"/>
      <c r="I115" s="3"/>
      <c r="J115" s="3"/>
      <c r="K115" s="3"/>
      <c r="L115" s="3"/>
      <c r="M115" s="3"/>
      <c r="N115" s="3"/>
      <c r="O115" s="3"/>
    </row>
    <row r="116" spans="1:15" x14ac:dyDescent="0.25">
      <c r="A116" s="3"/>
      <c r="B116" s="3"/>
      <c r="C116" s="3"/>
      <c r="D116" s="3"/>
      <c r="E116" s="3"/>
      <c r="F116" s="3"/>
      <c r="G116" s="3"/>
      <c r="H116" s="3"/>
      <c r="I116" s="3"/>
      <c r="J116" s="3"/>
      <c r="K116" s="3"/>
      <c r="L116" s="3"/>
      <c r="M116" s="3"/>
      <c r="N116" s="3"/>
      <c r="O116" s="3"/>
    </row>
    <row r="117" spans="1:15" x14ac:dyDescent="0.25">
      <c r="A117" s="3"/>
      <c r="B117" s="3"/>
      <c r="C117" s="3"/>
      <c r="D117" s="3"/>
      <c r="E117" s="3"/>
      <c r="F117" s="3"/>
      <c r="G117" s="3"/>
      <c r="H117" s="3"/>
      <c r="I117" s="3"/>
      <c r="J117" s="3"/>
      <c r="K117" s="3"/>
      <c r="L117" s="3"/>
      <c r="M117" s="3"/>
      <c r="N117" s="3"/>
      <c r="O117" s="3"/>
    </row>
    <row r="118" spans="1:15" x14ac:dyDescent="0.25">
      <c r="A118" s="3"/>
      <c r="B118" s="3"/>
      <c r="C118" s="3"/>
      <c r="D118" s="3"/>
      <c r="E118" s="3"/>
      <c r="F118" s="3"/>
      <c r="G118" s="3"/>
      <c r="H118" s="3"/>
      <c r="I118" s="3"/>
      <c r="J118" s="3"/>
      <c r="K118" s="3"/>
      <c r="L118" s="3"/>
      <c r="M118" s="3"/>
      <c r="N118" s="3"/>
      <c r="O118" s="3"/>
    </row>
    <row r="119" spans="1:15" x14ac:dyDescent="0.25">
      <c r="A119" s="3"/>
      <c r="B119" s="3"/>
      <c r="C119" s="3"/>
      <c r="D119" s="3"/>
      <c r="E119" s="3"/>
      <c r="F119" s="3"/>
      <c r="G119" s="3"/>
      <c r="H119" s="3"/>
      <c r="I119" s="3"/>
      <c r="J119" s="3"/>
      <c r="K119" s="3"/>
      <c r="L119" s="3"/>
      <c r="M119" s="3"/>
      <c r="N119" s="3"/>
      <c r="O119" s="3"/>
    </row>
    <row r="120" spans="1:15" x14ac:dyDescent="0.25">
      <c r="A120" s="3"/>
      <c r="B120" s="3"/>
      <c r="C120" s="3"/>
      <c r="D120" s="3"/>
      <c r="E120" s="3"/>
      <c r="F120" s="3"/>
      <c r="G120" s="3"/>
      <c r="H120" s="3"/>
      <c r="I120" s="3"/>
      <c r="J120" s="3"/>
      <c r="K120" s="3"/>
      <c r="L120" s="3"/>
      <c r="M120" s="3"/>
      <c r="N120" s="3"/>
      <c r="O120" s="3"/>
    </row>
    <row r="121" spans="1:15" x14ac:dyDescent="0.25">
      <c r="A121" s="3"/>
      <c r="B121" s="3"/>
      <c r="C121" s="3"/>
      <c r="D121" s="3"/>
      <c r="E121" s="3"/>
      <c r="F121" s="3"/>
      <c r="G121" s="3"/>
      <c r="H121" s="3"/>
      <c r="I121" s="3"/>
      <c r="J121" s="3"/>
      <c r="K121" s="3"/>
      <c r="L121" s="3"/>
      <c r="M121" s="3"/>
      <c r="N121" s="3"/>
      <c r="O121" s="3"/>
    </row>
    <row r="122" spans="1:15" x14ac:dyDescent="0.25">
      <c r="A122" s="3"/>
      <c r="B122" s="3"/>
      <c r="C122" s="3"/>
      <c r="D122" s="3"/>
      <c r="E122" s="3"/>
      <c r="F122" s="3"/>
      <c r="G122" s="3"/>
      <c r="H122" s="3"/>
      <c r="I122" s="3"/>
      <c r="J122" s="3"/>
      <c r="K122" s="3"/>
      <c r="L122" s="3"/>
      <c r="M122" s="3"/>
      <c r="N122" s="3"/>
      <c r="O122" s="3"/>
    </row>
    <row r="123" spans="1:15" x14ac:dyDescent="0.25">
      <c r="A123" s="3"/>
      <c r="B123" s="3"/>
      <c r="C123" s="3"/>
      <c r="D123" s="3"/>
      <c r="E123" s="3"/>
      <c r="F123" s="3"/>
      <c r="G123" s="3"/>
      <c r="H123" s="3"/>
      <c r="I123" s="3"/>
      <c r="J123" s="3"/>
      <c r="K123" s="3"/>
      <c r="L123" s="3"/>
      <c r="M123" s="3"/>
      <c r="N123" s="3"/>
      <c r="O123" s="3"/>
    </row>
    <row r="124" spans="1:15" x14ac:dyDescent="0.25">
      <c r="A124" s="3"/>
      <c r="B124" s="3"/>
      <c r="C124" s="3"/>
      <c r="D124" s="3"/>
      <c r="E124" s="3"/>
      <c r="F124" s="3"/>
      <c r="G124" s="3"/>
      <c r="H124" s="3"/>
      <c r="I124" s="3"/>
      <c r="J124" s="3"/>
      <c r="K124" s="3"/>
      <c r="L124" s="3"/>
      <c r="M124" s="3"/>
      <c r="N124" s="3"/>
      <c r="O124" s="3"/>
    </row>
    <row r="125" spans="1:15" x14ac:dyDescent="0.25">
      <c r="A125" s="3"/>
      <c r="B125" s="3"/>
      <c r="C125" s="3"/>
      <c r="D125" s="3"/>
      <c r="E125" s="3"/>
      <c r="F125" s="3"/>
      <c r="G125" s="3"/>
      <c r="H125" s="3"/>
      <c r="I125" s="3"/>
      <c r="J125" s="3"/>
      <c r="K125" s="3"/>
      <c r="L125" s="3"/>
      <c r="M125" s="3"/>
      <c r="N125" s="3"/>
      <c r="O125" s="3"/>
    </row>
    <row r="126" spans="1:15" x14ac:dyDescent="0.25">
      <c r="A126" s="3"/>
      <c r="B126" s="3"/>
      <c r="C126" s="3"/>
      <c r="D126" s="3"/>
      <c r="E126" s="3"/>
      <c r="F126" s="3"/>
      <c r="G126" s="3"/>
      <c r="H126" s="3"/>
      <c r="I126" s="3"/>
      <c r="J126" s="3"/>
      <c r="K126" s="3"/>
      <c r="L126" s="3"/>
      <c r="M126" s="3"/>
      <c r="N126" s="3"/>
      <c r="O126" s="3"/>
    </row>
    <row r="127" spans="1:15" x14ac:dyDescent="0.25">
      <c r="A127" s="3"/>
      <c r="B127" s="3"/>
      <c r="C127" s="3"/>
      <c r="D127" s="3"/>
      <c r="E127" s="3"/>
      <c r="F127" s="3"/>
      <c r="G127" s="3"/>
      <c r="H127" s="3"/>
      <c r="I127" s="3"/>
      <c r="J127" s="3"/>
      <c r="K127" s="3"/>
      <c r="L127" s="3"/>
      <c r="M127" s="3"/>
      <c r="N127" s="3"/>
      <c r="O127" s="3"/>
    </row>
    <row r="128" spans="1:15" x14ac:dyDescent="0.25">
      <c r="A128" s="3"/>
      <c r="B128" s="3"/>
      <c r="C128" s="3"/>
      <c r="D128" s="3"/>
      <c r="E128" s="3"/>
      <c r="F128" s="3"/>
      <c r="G128" s="3"/>
      <c r="H128" s="3"/>
      <c r="I128" s="3"/>
      <c r="J128" s="3"/>
      <c r="K128" s="3"/>
      <c r="L128" s="3"/>
      <c r="M128" s="3"/>
      <c r="N128" s="3"/>
      <c r="O128" s="3"/>
    </row>
    <row r="129" spans="1:15" x14ac:dyDescent="0.25">
      <c r="A129" s="3"/>
      <c r="B129" s="3"/>
      <c r="C129" s="3"/>
      <c r="D129" s="3"/>
      <c r="E129" s="3"/>
      <c r="F129" s="3"/>
      <c r="G129" s="3"/>
      <c r="H129" s="3"/>
      <c r="I129" s="3"/>
      <c r="J129" s="3"/>
      <c r="K129" s="3"/>
      <c r="L129" s="3"/>
      <c r="M129" s="3"/>
      <c r="N129" s="3"/>
      <c r="O129" s="3"/>
    </row>
    <row r="130" spans="1:15" x14ac:dyDescent="0.25">
      <c r="A130" s="3"/>
      <c r="B130" s="3"/>
      <c r="C130" s="3"/>
      <c r="D130" s="3"/>
      <c r="E130" s="3"/>
      <c r="F130" s="3"/>
      <c r="G130" s="3"/>
      <c r="H130" s="3"/>
      <c r="I130" s="3"/>
      <c r="J130" s="3"/>
      <c r="K130" s="3"/>
      <c r="L130" s="3"/>
      <c r="M130" s="3"/>
      <c r="N130" s="3"/>
      <c r="O130" s="3"/>
    </row>
    <row r="131" spans="1:15" x14ac:dyDescent="0.25">
      <c r="A131" s="3"/>
      <c r="B131" s="3"/>
      <c r="C131" s="3"/>
      <c r="D131" s="3"/>
      <c r="E131" s="3"/>
      <c r="F131" s="3"/>
      <c r="G131" s="3"/>
      <c r="H131" s="3"/>
      <c r="I131" s="3"/>
      <c r="J131" s="3"/>
      <c r="K131" s="3"/>
      <c r="L131" s="3"/>
      <c r="M131" s="3"/>
      <c r="N131" s="3"/>
      <c r="O131" s="3"/>
    </row>
    <row r="132" spans="1:15" x14ac:dyDescent="0.25">
      <c r="A132" s="3"/>
      <c r="B132" s="3"/>
      <c r="C132" s="3"/>
      <c r="D132" s="3"/>
      <c r="E132" s="3"/>
      <c r="F132" s="3"/>
      <c r="G132" s="3"/>
      <c r="H132" s="3"/>
      <c r="I132" s="3"/>
      <c r="J132" s="3"/>
      <c r="K132" s="3"/>
      <c r="L132" s="3"/>
      <c r="M132" s="3"/>
      <c r="N132" s="3"/>
      <c r="O132" s="3"/>
    </row>
    <row r="133" spans="1:15" x14ac:dyDescent="0.25">
      <c r="A133" s="3"/>
      <c r="B133" s="3"/>
      <c r="C133" s="3"/>
      <c r="D133" s="3"/>
      <c r="E133" s="3"/>
      <c r="F133" s="3"/>
      <c r="G133" s="3"/>
      <c r="H133" s="3"/>
      <c r="I133" s="3"/>
      <c r="J133" s="3"/>
      <c r="K133" s="3"/>
      <c r="L133" s="3"/>
      <c r="M133" s="3"/>
      <c r="N133" s="3"/>
      <c r="O133" s="3"/>
    </row>
    <row r="134" spans="1:15" x14ac:dyDescent="0.25">
      <c r="A134" s="3"/>
      <c r="B134" s="3"/>
      <c r="C134" s="3"/>
      <c r="D134" s="3"/>
      <c r="E134" s="3"/>
      <c r="F134" s="3"/>
      <c r="G134" s="3"/>
      <c r="H134" s="3"/>
      <c r="I134" s="3"/>
      <c r="J134" s="3"/>
      <c r="K134" s="3"/>
      <c r="L134" s="3"/>
      <c r="M134" s="3"/>
      <c r="N134" s="3"/>
      <c r="O134" s="3"/>
    </row>
    <row r="135" spans="1:15" x14ac:dyDescent="0.25">
      <c r="A135" s="3"/>
      <c r="B135" s="3"/>
      <c r="C135" s="3"/>
      <c r="D135" s="3"/>
      <c r="E135" s="3"/>
      <c r="F135" s="3"/>
      <c r="G135" s="3"/>
      <c r="H135" s="3"/>
      <c r="I135" s="3"/>
      <c r="J135" s="3"/>
      <c r="K135" s="3"/>
      <c r="L135" s="3"/>
      <c r="M135" s="3"/>
      <c r="N135" s="3"/>
      <c r="O135" s="3"/>
    </row>
    <row r="136" spans="1:15" x14ac:dyDescent="0.25">
      <c r="A136" s="3"/>
      <c r="B136" s="3"/>
      <c r="C136" s="3"/>
      <c r="D136" s="3"/>
      <c r="E136" s="3"/>
      <c r="F136" s="3"/>
      <c r="G136" s="3"/>
      <c r="H136" s="3"/>
      <c r="I136" s="3"/>
      <c r="J136" s="3"/>
      <c r="K136" s="3"/>
      <c r="L136" s="3"/>
      <c r="M136" s="3"/>
      <c r="N136" s="3"/>
      <c r="O136" s="3"/>
    </row>
    <row r="137" spans="1:15" x14ac:dyDescent="0.25">
      <c r="A137" s="3"/>
      <c r="B137" s="3"/>
      <c r="C137" s="3"/>
      <c r="D137" s="3"/>
      <c r="E137" s="3"/>
      <c r="F137" s="3"/>
      <c r="G137" s="3"/>
      <c r="H137" s="3"/>
      <c r="I137" s="3"/>
      <c r="J137" s="3"/>
      <c r="K137" s="3"/>
      <c r="L137" s="3"/>
      <c r="M137" s="3"/>
      <c r="N137" s="3"/>
      <c r="O137" s="3"/>
    </row>
    <row r="138" spans="1:15" x14ac:dyDescent="0.25">
      <c r="A138" s="3"/>
      <c r="B138" s="3"/>
      <c r="C138" s="3"/>
      <c r="D138" s="3"/>
      <c r="E138" s="3"/>
      <c r="F138" s="3"/>
      <c r="G138" s="3"/>
      <c r="H138" s="3"/>
      <c r="I138" s="3"/>
      <c r="J138" s="3"/>
      <c r="K138" s="3"/>
      <c r="L138" s="3"/>
      <c r="M138" s="3"/>
      <c r="N138" s="3"/>
      <c r="O138" s="3"/>
    </row>
    <row r="139" spans="1:15" x14ac:dyDescent="0.25">
      <c r="A139" s="3"/>
      <c r="B139" s="3"/>
      <c r="C139" s="3"/>
      <c r="D139" s="3"/>
      <c r="E139" s="3"/>
      <c r="F139" s="3"/>
      <c r="G139" s="3"/>
      <c r="H139" s="3"/>
      <c r="I139" s="3"/>
      <c r="J139" s="3"/>
      <c r="K139" s="3"/>
      <c r="L139" s="3"/>
      <c r="M139" s="3"/>
      <c r="N139" s="3"/>
      <c r="O139" s="3"/>
    </row>
    <row r="140" spans="1:15" x14ac:dyDescent="0.25">
      <c r="A140" s="3"/>
      <c r="B140" s="3"/>
      <c r="C140" s="3"/>
      <c r="D140" s="3"/>
      <c r="E140" s="3"/>
      <c r="F140" s="3"/>
      <c r="G140" s="3"/>
      <c r="H140" s="3"/>
      <c r="I140" s="3"/>
      <c r="J140" s="3"/>
      <c r="K140" s="3"/>
      <c r="L140" s="3"/>
      <c r="M140" s="3"/>
      <c r="N140" s="3"/>
      <c r="O140" s="3"/>
    </row>
    <row r="141" spans="1:15" x14ac:dyDescent="0.25">
      <c r="A141" s="3"/>
      <c r="B141" s="3"/>
      <c r="C141" s="3"/>
      <c r="D141" s="3"/>
      <c r="E141" s="3"/>
      <c r="F141" s="3"/>
      <c r="G141" s="3"/>
      <c r="H141" s="3"/>
      <c r="I141" s="3"/>
      <c r="J141" s="3"/>
      <c r="K141" s="3"/>
      <c r="L141" s="3"/>
      <c r="M141" s="3"/>
      <c r="N141" s="3"/>
      <c r="O141" s="3"/>
    </row>
    <row r="142" spans="1:15" x14ac:dyDescent="0.25">
      <c r="A142" s="3"/>
      <c r="B142" s="3"/>
      <c r="C142" s="3"/>
      <c r="D142" s="3"/>
      <c r="E142" s="3"/>
      <c r="F142" s="3"/>
      <c r="G142" s="3"/>
      <c r="H142" s="3"/>
      <c r="I142" s="3"/>
      <c r="J142" s="3"/>
      <c r="K142" s="3"/>
      <c r="L142" s="3"/>
      <c r="M142" s="3"/>
      <c r="N142" s="3"/>
      <c r="O142" s="3"/>
    </row>
    <row r="143" spans="1:15" x14ac:dyDescent="0.25">
      <c r="A143" s="3"/>
      <c r="B143" s="3"/>
      <c r="C143" s="3"/>
      <c r="D143" s="3"/>
      <c r="E143" s="3"/>
      <c r="F143" s="3"/>
      <c r="G143" s="3"/>
      <c r="H143" s="3"/>
      <c r="I143" s="3"/>
      <c r="J143" s="3"/>
      <c r="K143" s="3"/>
      <c r="L143" s="3"/>
      <c r="M143" s="3"/>
      <c r="N143" s="3"/>
      <c r="O143" s="3"/>
    </row>
    <row r="144" spans="1:15" x14ac:dyDescent="0.25">
      <c r="A144" s="3"/>
      <c r="B144" s="3"/>
      <c r="C144" s="3"/>
      <c r="D144" s="3"/>
      <c r="E144" s="3"/>
      <c r="F144" s="3"/>
      <c r="G144" s="3"/>
      <c r="H144" s="3"/>
      <c r="I144" s="3"/>
      <c r="J144" s="3"/>
      <c r="K144" s="3"/>
      <c r="L144" s="3"/>
      <c r="M144" s="3"/>
      <c r="N144" s="3"/>
      <c r="O144" s="3"/>
    </row>
    <row r="145" spans="1:15" x14ac:dyDescent="0.25">
      <c r="A145" s="3"/>
      <c r="B145" s="3"/>
      <c r="C145" s="3"/>
      <c r="D145" s="3"/>
      <c r="E145" s="3"/>
      <c r="F145" s="3"/>
      <c r="G145" s="3"/>
      <c r="H145" s="3"/>
      <c r="I145" s="3"/>
      <c r="J145" s="3"/>
      <c r="K145" s="3"/>
      <c r="L145" s="3"/>
      <c r="M145" s="3"/>
      <c r="N145" s="3"/>
      <c r="O145" s="3"/>
    </row>
    <row r="146" spans="1:15" x14ac:dyDescent="0.25">
      <c r="A146" s="3"/>
      <c r="B146" s="3"/>
      <c r="C146" s="3"/>
      <c r="D146" s="3"/>
      <c r="E146" s="3"/>
      <c r="F146" s="3"/>
      <c r="G146" s="3"/>
      <c r="H146" s="3"/>
      <c r="I146" s="3"/>
      <c r="J146" s="3"/>
      <c r="K146" s="3"/>
      <c r="L146" s="3"/>
      <c r="M146" s="3"/>
      <c r="N146" s="3"/>
      <c r="O146" s="3"/>
    </row>
    <row r="147" spans="1:15" x14ac:dyDescent="0.25">
      <c r="A147" s="3"/>
      <c r="B147" s="3"/>
      <c r="C147" s="3"/>
      <c r="D147" s="3"/>
      <c r="E147" s="3"/>
      <c r="F147" s="3"/>
      <c r="G147" s="3"/>
      <c r="H147" s="3"/>
      <c r="I147" s="3"/>
      <c r="J147" s="3"/>
      <c r="K147" s="3"/>
      <c r="L147" s="3"/>
      <c r="M147" s="3"/>
      <c r="N147" s="3"/>
      <c r="O147" s="3"/>
    </row>
    <row r="148" spans="1:15" x14ac:dyDescent="0.25">
      <c r="A148" s="3"/>
      <c r="B148" s="3"/>
      <c r="C148" s="3"/>
      <c r="D148" s="3"/>
      <c r="E148" s="3"/>
      <c r="F148" s="3"/>
      <c r="G148" s="3"/>
      <c r="H148" s="3"/>
      <c r="I148" s="3"/>
      <c r="J148" s="3"/>
      <c r="K148" s="3"/>
      <c r="L148" s="3"/>
      <c r="M148" s="3"/>
      <c r="N148" s="3"/>
      <c r="O148" s="3"/>
    </row>
    <row r="149" spans="1:15" x14ac:dyDescent="0.25">
      <c r="A149" s="3"/>
      <c r="B149" s="3"/>
      <c r="C149" s="3"/>
      <c r="D149" s="3"/>
      <c r="E149" s="3"/>
      <c r="F149" s="3"/>
      <c r="G149" s="3"/>
      <c r="H149" s="3"/>
      <c r="I149" s="3"/>
      <c r="J149" s="3"/>
      <c r="K149" s="3"/>
      <c r="L149" s="3"/>
      <c r="M149" s="3"/>
      <c r="N149" s="3"/>
      <c r="O149" s="3"/>
    </row>
    <row r="150" spans="1:15" x14ac:dyDescent="0.25">
      <c r="A150" s="3"/>
      <c r="B150" s="3"/>
      <c r="C150" s="3"/>
      <c r="D150" s="3"/>
      <c r="E150" s="3"/>
      <c r="F150" s="3"/>
      <c r="G150" s="3"/>
      <c r="H150" s="3"/>
      <c r="I150" s="3"/>
      <c r="J150" s="3"/>
      <c r="K150" s="3"/>
      <c r="L150" s="3"/>
      <c r="M150" s="3"/>
      <c r="N150" s="3"/>
      <c r="O150" s="3"/>
    </row>
    <row r="151" spans="1:15" x14ac:dyDescent="0.25">
      <c r="A151" s="3"/>
      <c r="B151" s="3"/>
      <c r="C151" s="3"/>
      <c r="D151" s="3"/>
      <c r="E151" s="3"/>
      <c r="F151" s="3"/>
      <c r="G151" s="3"/>
      <c r="H151" s="3"/>
      <c r="I151" s="3"/>
      <c r="J151" s="3"/>
      <c r="K151" s="3"/>
      <c r="L151" s="3"/>
      <c r="M151" s="3"/>
      <c r="N151" s="3"/>
      <c r="O151" s="3"/>
    </row>
    <row r="152" spans="1:15" x14ac:dyDescent="0.25">
      <c r="A152" s="3"/>
      <c r="B152" s="3"/>
      <c r="C152" s="3"/>
      <c r="D152" s="3"/>
      <c r="E152" s="3"/>
      <c r="F152" s="3"/>
      <c r="G152" s="3"/>
      <c r="H152" s="3"/>
      <c r="I152" s="3"/>
      <c r="J152" s="3"/>
      <c r="K152" s="3"/>
      <c r="L152" s="3"/>
      <c r="M152" s="3"/>
      <c r="N152" s="3"/>
      <c r="O152" s="3"/>
    </row>
    <row r="153" spans="1:15" x14ac:dyDescent="0.25">
      <c r="A153" s="3"/>
      <c r="B153" s="3"/>
      <c r="C153" s="3"/>
      <c r="D153" s="3"/>
      <c r="E153" s="3"/>
      <c r="F153" s="3"/>
      <c r="G153" s="3"/>
      <c r="H153" s="3"/>
      <c r="I153" s="3"/>
      <c r="J153" s="3"/>
      <c r="K153" s="3"/>
      <c r="L153" s="3"/>
      <c r="M153" s="3"/>
      <c r="N153" s="3"/>
      <c r="O153" s="3"/>
    </row>
    <row r="154" spans="1:15" x14ac:dyDescent="0.25">
      <c r="A154" s="3"/>
      <c r="B154" s="3"/>
      <c r="C154" s="3"/>
      <c r="D154" s="3"/>
      <c r="E154" s="3"/>
      <c r="F154" s="3"/>
      <c r="G154" s="3"/>
      <c r="H154" s="3"/>
      <c r="I154" s="3"/>
      <c r="J154" s="3"/>
      <c r="K154" s="3"/>
      <c r="L154" s="3"/>
      <c r="M154" s="3"/>
      <c r="N154" s="3"/>
      <c r="O154" s="3"/>
    </row>
    <row r="155" spans="1:15" x14ac:dyDescent="0.25">
      <c r="A155" s="3"/>
      <c r="B155" s="3"/>
      <c r="C155" s="3"/>
      <c r="D155" s="3"/>
      <c r="E155" s="3"/>
      <c r="F155" s="3"/>
      <c r="G155" s="3"/>
      <c r="H155" s="3"/>
      <c r="I155" s="3"/>
      <c r="J155" s="3"/>
      <c r="K155" s="3"/>
      <c r="L155" s="3"/>
      <c r="M155" s="3"/>
      <c r="N155" s="3"/>
      <c r="O155" s="3"/>
    </row>
    <row r="156" spans="1:15" x14ac:dyDescent="0.25">
      <c r="A156" s="3"/>
      <c r="B156" s="3"/>
      <c r="C156" s="3"/>
      <c r="D156" s="3"/>
      <c r="E156" s="3"/>
      <c r="F156" s="3"/>
      <c r="G156" s="3"/>
      <c r="H156" s="3"/>
      <c r="I156" s="3"/>
      <c r="J156" s="3"/>
      <c r="K156" s="3"/>
      <c r="L156" s="3"/>
      <c r="M156" s="3"/>
      <c r="N156" s="3"/>
      <c r="O156" s="3"/>
    </row>
    <row r="157" spans="1:15" x14ac:dyDescent="0.25">
      <c r="A157" s="3"/>
      <c r="B157" s="3"/>
      <c r="C157" s="3"/>
      <c r="D157" s="3"/>
      <c r="E157" s="3"/>
      <c r="F157" s="3"/>
      <c r="G157" s="3"/>
      <c r="H157" s="3"/>
      <c r="I157" s="3"/>
      <c r="J157" s="3"/>
      <c r="K157" s="3"/>
      <c r="L157" s="3"/>
      <c r="M157" s="3"/>
      <c r="N157" s="3"/>
      <c r="O157" s="3"/>
    </row>
    <row r="158" spans="1:15" x14ac:dyDescent="0.25">
      <c r="A158" s="3"/>
      <c r="B158" s="3"/>
      <c r="C158" s="3"/>
      <c r="D158" s="3"/>
      <c r="E158" s="3"/>
      <c r="F158" s="3"/>
      <c r="G158" s="3"/>
      <c r="H158" s="3"/>
      <c r="I158" s="3"/>
      <c r="J158" s="3"/>
      <c r="K158" s="3"/>
      <c r="L158" s="3"/>
      <c r="M158" s="3"/>
      <c r="N158" s="3"/>
      <c r="O158" s="3"/>
    </row>
    <row r="159" spans="1:15" x14ac:dyDescent="0.25">
      <c r="A159" s="3"/>
      <c r="B159" s="3"/>
      <c r="C159" s="3"/>
      <c r="D159" s="3"/>
      <c r="E159" s="3"/>
      <c r="F159" s="3"/>
      <c r="G159" s="3"/>
      <c r="H159" s="3"/>
      <c r="I159" s="3"/>
      <c r="J159" s="3"/>
      <c r="K159" s="3"/>
      <c r="L159" s="3"/>
      <c r="M159" s="3"/>
      <c r="N159" s="3"/>
      <c r="O159" s="3"/>
    </row>
    <row r="160" spans="1:15" x14ac:dyDescent="0.25">
      <c r="A160" s="3"/>
      <c r="B160" s="3"/>
      <c r="C160" s="3"/>
      <c r="D160" s="3"/>
      <c r="E160" s="3"/>
      <c r="F160" s="3"/>
      <c r="G160" s="3"/>
      <c r="H160" s="3"/>
      <c r="I160" s="3"/>
      <c r="J160" s="3"/>
      <c r="K160" s="3"/>
      <c r="L160" s="3"/>
      <c r="M160" s="3"/>
      <c r="N160" s="3"/>
      <c r="O160" s="3"/>
    </row>
    <row r="161" spans="1:15" x14ac:dyDescent="0.25">
      <c r="A161" s="3"/>
      <c r="B161" s="3"/>
      <c r="C161" s="3"/>
      <c r="D161" s="3"/>
      <c r="E161" s="3"/>
      <c r="F161" s="3"/>
      <c r="G161" s="3"/>
      <c r="H161" s="3"/>
      <c r="I161" s="3"/>
      <c r="J161" s="3"/>
      <c r="K161" s="3"/>
      <c r="L161" s="3"/>
      <c r="M161" s="3"/>
      <c r="N161" s="3"/>
      <c r="O161" s="3"/>
    </row>
    <row r="162" spans="1:15" x14ac:dyDescent="0.25">
      <c r="A162" s="3"/>
      <c r="B162" s="3"/>
      <c r="C162" s="3"/>
      <c r="D162" s="3"/>
      <c r="E162" s="3"/>
      <c r="F162" s="3"/>
      <c r="G162" s="3"/>
      <c r="H162" s="3"/>
      <c r="I162" s="3"/>
      <c r="J162" s="3"/>
      <c r="K162" s="3"/>
      <c r="L162" s="3"/>
      <c r="M162" s="3"/>
      <c r="N162" s="3"/>
      <c r="O162" s="3"/>
    </row>
    <row r="163" spans="1:15" x14ac:dyDescent="0.25">
      <c r="A163" s="3"/>
      <c r="B163" s="3"/>
      <c r="C163" s="3"/>
      <c r="D163" s="3"/>
      <c r="E163" s="3"/>
      <c r="F163" s="3"/>
      <c r="G163" s="3"/>
      <c r="H163" s="3"/>
      <c r="I163" s="3"/>
      <c r="J163" s="3"/>
      <c r="K163" s="3"/>
      <c r="L163" s="3"/>
      <c r="M163" s="3"/>
      <c r="N163" s="3"/>
      <c r="O163" s="3"/>
    </row>
    <row r="164" spans="1:15" x14ac:dyDescent="0.25">
      <c r="A164" s="3"/>
      <c r="B164" s="3"/>
      <c r="C164" s="3"/>
      <c r="D164" s="3"/>
      <c r="E164" s="3"/>
      <c r="F164" s="3"/>
      <c r="G164" s="3"/>
      <c r="H164" s="3"/>
      <c r="I164" s="3"/>
      <c r="J164" s="3"/>
      <c r="K164" s="3"/>
      <c r="L164" s="3"/>
      <c r="M164" s="3"/>
      <c r="N164" s="3"/>
      <c r="O164" s="3"/>
    </row>
    <row r="165" spans="1:15" x14ac:dyDescent="0.25">
      <c r="A165" s="3"/>
      <c r="B165" s="3"/>
      <c r="C165" s="3"/>
      <c r="D165" s="3"/>
      <c r="E165" s="3"/>
      <c r="F165" s="3"/>
      <c r="G165" s="3"/>
      <c r="H165" s="3"/>
      <c r="I165" s="3"/>
      <c r="J165" s="3"/>
      <c r="K165" s="3"/>
      <c r="L165" s="3"/>
      <c r="M165" s="3"/>
      <c r="N165" s="3"/>
      <c r="O165" s="3"/>
    </row>
    <row r="166" spans="1:15" x14ac:dyDescent="0.25">
      <c r="A166" s="3"/>
      <c r="B166" s="3"/>
      <c r="C166" s="3"/>
      <c r="D166" s="3"/>
      <c r="E166" s="3"/>
      <c r="F166" s="3"/>
      <c r="G166" s="3"/>
      <c r="H166" s="3"/>
      <c r="I166" s="3"/>
      <c r="J166" s="3"/>
      <c r="K166" s="3"/>
      <c r="L166" s="3"/>
      <c r="M166" s="3"/>
      <c r="N166" s="3"/>
      <c r="O166" s="3"/>
    </row>
    <row r="167" spans="1:15" x14ac:dyDescent="0.25">
      <c r="A167" s="3"/>
      <c r="B167" s="3"/>
      <c r="C167" s="3"/>
      <c r="D167" s="3"/>
      <c r="E167" s="3"/>
      <c r="F167" s="3"/>
      <c r="G167" s="3"/>
      <c r="H167" s="3"/>
      <c r="I167" s="3"/>
      <c r="J167" s="3"/>
      <c r="K167" s="3"/>
      <c r="L167" s="3"/>
      <c r="M167" s="3"/>
      <c r="N167" s="3"/>
      <c r="O167" s="3"/>
    </row>
    <row r="168" spans="1:15" x14ac:dyDescent="0.25">
      <c r="A168" s="3"/>
      <c r="B168" s="3"/>
      <c r="C168" s="3"/>
      <c r="D168" s="3"/>
      <c r="E168" s="3"/>
      <c r="F168" s="3"/>
      <c r="G168" s="3"/>
      <c r="H168" s="3"/>
      <c r="I168" s="3"/>
      <c r="J168" s="3"/>
      <c r="K168" s="3"/>
      <c r="L168" s="3"/>
      <c r="M168" s="3"/>
      <c r="N168" s="3"/>
      <c r="O168" s="3"/>
    </row>
    <row r="169" spans="1:15" x14ac:dyDescent="0.25">
      <c r="A169" s="3"/>
      <c r="B169" s="3"/>
      <c r="C169" s="3"/>
      <c r="D169" s="3"/>
      <c r="E169" s="3"/>
      <c r="F169" s="3"/>
      <c r="G169" s="3"/>
      <c r="H169" s="3"/>
      <c r="I169" s="3"/>
      <c r="J169" s="3"/>
      <c r="K169" s="3"/>
      <c r="L169" s="3"/>
      <c r="M169" s="3"/>
      <c r="N169" s="3"/>
      <c r="O169" s="3"/>
    </row>
    <row r="170" spans="1:15" x14ac:dyDescent="0.25">
      <c r="A170" s="3"/>
      <c r="B170" s="3"/>
      <c r="C170" s="3"/>
      <c r="D170" s="3"/>
      <c r="E170" s="3"/>
      <c r="F170" s="3"/>
      <c r="G170" s="3"/>
      <c r="H170" s="3"/>
      <c r="I170" s="3"/>
      <c r="J170" s="3"/>
      <c r="K170" s="3"/>
      <c r="L170" s="3"/>
      <c r="M170" s="3"/>
      <c r="N170" s="3"/>
      <c r="O170" s="3"/>
    </row>
    <row r="171" spans="1:15" x14ac:dyDescent="0.25">
      <c r="A171" s="3"/>
      <c r="B171" s="3"/>
      <c r="C171" s="3"/>
      <c r="D171" s="3"/>
      <c r="E171" s="3"/>
      <c r="F171" s="3"/>
      <c r="G171" s="3"/>
      <c r="H171" s="3"/>
      <c r="I171" s="3"/>
      <c r="J171" s="3"/>
      <c r="K171" s="3"/>
      <c r="L171" s="3"/>
      <c r="M171" s="3"/>
      <c r="N171" s="3"/>
      <c r="O171" s="3"/>
    </row>
    <row r="172" spans="1:15" x14ac:dyDescent="0.25">
      <c r="A172" s="3"/>
      <c r="B172" s="3"/>
      <c r="C172" s="3"/>
      <c r="D172" s="3"/>
      <c r="E172" s="3"/>
      <c r="F172" s="3"/>
      <c r="G172" s="3"/>
      <c r="H172" s="3"/>
      <c r="I172" s="3"/>
      <c r="J172" s="3"/>
      <c r="K172" s="3"/>
      <c r="L172" s="3"/>
      <c r="M172" s="3"/>
      <c r="N172" s="3"/>
      <c r="O172" s="3"/>
    </row>
    <row r="173" spans="1:15" x14ac:dyDescent="0.25">
      <c r="A173" s="3"/>
      <c r="B173" s="3"/>
      <c r="C173" s="3"/>
      <c r="D173" s="3"/>
      <c r="E173" s="3"/>
      <c r="F173" s="3"/>
      <c r="G173" s="3"/>
      <c r="H173" s="3"/>
      <c r="I173" s="3"/>
      <c r="J173" s="3"/>
      <c r="K173" s="3"/>
      <c r="L173" s="3"/>
      <c r="M173" s="3"/>
      <c r="N173" s="3"/>
      <c r="O173" s="3"/>
    </row>
    <row r="174" spans="1:15" x14ac:dyDescent="0.25">
      <c r="A174" s="3"/>
      <c r="B174" s="3"/>
      <c r="C174" s="3"/>
      <c r="D174" s="3"/>
      <c r="E174" s="3"/>
      <c r="F174" s="3"/>
      <c r="G174" s="3"/>
      <c r="H174" s="3"/>
      <c r="I174" s="3"/>
      <c r="J174" s="3"/>
      <c r="K174" s="3"/>
      <c r="L174" s="3"/>
      <c r="M174" s="3"/>
      <c r="N174" s="3"/>
      <c r="O174" s="3"/>
    </row>
    <row r="175" spans="1:15" x14ac:dyDescent="0.25">
      <c r="A175" s="3"/>
      <c r="B175" s="3"/>
      <c r="C175" s="3"/>
      <c r="D175" s="3"/>
      <c r="E175" s="3"/>
      <c r="F175" s="3"/>
      <c r="G175" s="3"/>
      <c r="H175" s="3"/>
      <c r="I175" s="3"/>
      <c r="J175" s="3"/>
      <c r="K175" s="3"/>
      <c r="L175" s="3"/>
      <c r="M175" s="3"/>
      <c r="N175" s="3"/>
      <c r="O175" s="3"/>
    </row>
    <row r="176" spans="1:15" x14ac:dyDescent="0.25">
      <c r="A176" s="3"/>
      <c r="B176" s="3"/>
      <c r="C176" s="3"/>
      <c r="D176" s="3"/>
      <c r="E176" s="3"/>
      <c r="F176" s="3"/>
      <c r="G176" s="3"/>
      <c r="H176" s="3"/>
      <c r="I176" s="3"/>
      <c r="J176" s="3"/>
      <c r="K176" s="3"/>
      <c r="L176" s="3"/>
      <c r="M176" s="3"/>
      <c r="N176" s="3"/>
      <c r="O176" s="3"/>
    </row>
    <row r="177" spans="1:15" x14ac:dyDescent="0.25">
      <c r="A177" s="3"/>
      <c r="B177" s="3"/>
      <c r="C177" s="3"/>
      <c r="D177" s="3"/>
      <c r="E177" s="3"/>
      <c r="F177" s="3"/>
      <c r="G177" s="3"/>
      <c r="H177" s="3"/>
      <c r="I177" s="3"/>
      <c r="J177" s="3"/>
      <c r="K177" s="3"/>
      <c r="L177" s="3"/>
      <c r="M177" s="3"/>
      <c r="N177" s="3"/>
      <c r="O177" s="3"/>
    </row>
    <row r="178" spans="1:15" x14ac:dyDescent="0.25">
      <c r="A178" s="3"/>
      <c r="B178" s="3"/>
      <c r="C178" s="3"/>
      <c r="D178" s="3"/>
      <c r="E178" s="3"/>
      <c r="F178" s="3"/>
      <c r="G178" s="3"/>
      <c r="H178" s="3"/>
      <c r="I178" s="3"/>
      <c r="J178" s="3"/>
      <c r="K178" s="3"/>
      <c r="L178" s="3"/>
      <c r="M178" s="3"/>
      <c r="N178" s="3"/>
      <c r="O178" s="3"/>
    </row>
    <row r="179" spans="1:15" x14ac:dyDescent="0.25">
      <c r="A179" s="3"/>
      <c r="B179" s="3"/>
      <c r="C179" s="3"/>
      <c r="D179" s="3"/>
      <c r="E179" s="3"/>
      <c r="F179" s="3"/>
      <c r="G179" s="3"/>
      <c r="H179" s="3"/>
      <c r="I179" s="3"/>
      <c r="J179" s="3"/>
      <c r="K179" s="3"/>
      <c r="L179" s="3"/>
      <c r="M179" s="3"/>
      <c r="N179" s="3"/>
      <c r="O179" s="3"/>
    </row>
    <row r="180" spans="1:15" x14ac:dyDescent="0.25">
      <c r="A180" s="3"/>
      <c r="B180" s="3"/>
      <c r="C180" s="3"/>
      <c r="D180" s="3"/>
      <c r="E180" s="3"/>
      <c r="F180" s="3"/>
      <c r="G180" s="3"/>
      <c r="H180" s="3"/>
      <c r="I180" s="3"/>
      <c r="J180" s="3"/>
      <c r="K180" s="3"/>
      <c r="L180" s="3"/>
      <c r="M180" s="3"/>
      <c r="N180" s="3"/>
      <c r="O180" s="3"/>
    </row>
    <row r="181" spans="1:15" x14ac:dyDescent="0.25">
      <c r="A181" s="3"/>
      <c r="B181" s="3"/>
      <c r="C181" s="3"/>
      <c r="D181" s="3"/>
      <c r="E181" s="3"/>
      <c r="F181" s="3"/>
      <c r="G181" s="3"/>
      <c r="H181" s="3"/>
      <c r="I181" s="3"/>
      <c r="J181" s="3"/>
      <c r="K181" s="3"/>
      <c r="L181" s="3"/>
      <c r="M181" s="3"/>
      <c r="N181" s="3"/>
      <c r="O181" s="3"/>
    </row>
    <row r="182" spans="1:15" x14ac:dyDescent="0.25">
      <c r="A182" s="3"/>
      <c r="B182" s="3"/>
      <c r="C182" s="3"/>
      <c r="D182" s="3"/>
      <c r="E182" s="3"/>
      <c r="F182" s="3"/>
      <c r="G182" s="3"/>
      <c r="H182" s="3"/>
      <c r="I182" s="3"/>
      <c r="J182" s="3"/>
      <c r="K182" s="3"/>
      <c r="L182" s="3"/>
      <c r="M182" s="3"/>
      <c r="N182" s="3"/>
      <c r="O182" s="3"/>
    </row>
    <row r="183" spans="1:15" x14ac:dyDescent="0.25">
      <c r="A183" s="3"/>
      <c r="B183" s="3"/>
      <c r="C183" s="3"/>
      <c r="D183" s="3"/>
      <c r="E183" s="3"/>
      <c r="F183" s="3"/>
      <c r="G183" s="3"/>
      <c r="H183" s="3"/>
      <c r="I183" s="3"/>
      <c r="J183" s="3"/>
      <c r="K183" s="3"/>
      <c r="L183" s="3"/>
      <c r="M183" s="3"/>
      <c r="N183" s="3"/>
      <c r="O183" s="3"/>
    </row>
    <row r="184" spans="1:15" x14ac:dyDescent="0.25">
      <c r="A184" s="3"/>
      <c r="B184" s="3"/>
      <c r="C184" s="3"/>
      <c r="D184" s="3"/>
      <c r="E184" s="3"/>
      <c r="F184" s="3"/>
      <c r="G184" s="3"/>
      <c r="H184" s="3"/>
      <c r="I184" s="3"/>
      <c r="J184" s="3"/>
      <c r="K184" s="3"/>
      <c r="L184" s="3"/>
      <c r="M184" s="3"/>
      <c r="N184" s="3"/>
      <c r="O184" s="3"/>
    </row>
    <row r="185" spans="1:15" x14ac:dyDescent="0.25">
      <c r="A185" s="3"/>
      <c r="B185" s="3"/>
      <c r="C185" s="3"/>
      <c r="D185" s="3"/>
      <c r="E185" s="3"/>
      <c r="F185" s="3"/>
      <c r="G185" s="3"/>
      <c r="H185" s="3"/>
      <c r="I185" s="3"/>
      <c r="J185" s="3"/>
      <c r="K185" s="3"/>
      <c r="L185" s="3"/>
      <c r="M185" s="3"/>
      <c r="N185" s="3"/>
      <c r="O185" s="3"/>
    </row>
    <row r="186" spans="1:15" x14ac:dyDescent="0.25">
      <c r="A186" s="3"/>
      <c r="B186" s="3"/>
      <c r="C186" s="3"/>
      <c r="D186" s="3"/>
      <c r="E186" s="3"/>
      <c r="F186" s="3"/>
      <c r="G186" s="3"/>
      <c r="H186" s="3"/>
      <c r="I186" s="3"/>
      <c r="J186" s="3"/>
      <c r="K186" s="3"/>
      <c r="L186" s="3"/>
      <c r="M186" s="3"/>
      <c r="N186" s="3"/>
      <c r="O186" s="3"/>
    </row>
    <row r="187" spans="1:15" x14ac:dyDescent="0.25">
      <c r="A187" s="3"/>
      <c r="B187" s="3"/>
      <c r="C187" s="3"/>
      <c r="D187" s="3"/>
      <c r="E187" s="3"/>
      <c r="F187" s="3"/>
      <c r="G187" s="3"/>
      <c r="H187" s="3"/>
      <c r="I187" s="3"/>
      <c r="J187" s="3"/>
      <c r="K187" s="3"/>
      <c r="L187" s="3"/>
      <c r="M187" s="3"/>
      <c r="N187" s="3"/>
      <c r="O187" s="3"/>
    </row>
    <row r="188" spans="1:15" x14ac:dyDescent="0.25">
      <c r="A188" s="3"/>
      <c r="B188" s="3"/>
      <c r="C188" s="3"/>
      <c r="D188" s="3"/>
      <c r="E188" s="3"/>
      <c r="F188" s="3"/>
      <c r="G188" s="3"/>
      <c r="H188" s="3"/>
      <c r="I188" s="3"/>
      <c r="J188" s="3"/>
      <c r="K188" s="3"/>
      <c r="L188" s="3"/>
      <c r="M188" s="3"/>
      <c r="N188" s="3"/>
      <c r="O188" s="3"/>
    </row>
    <row r="189" spans="1:15" x14ac:dyDescent="0.25">
      <c r="A189" s="3"/>
      <c r="B189" s="3"/>
      <c r="C189" s="3"/>
      <c r="D189" s="3"/>
      <c r="E189" s="3"/>
      <c r="F189" s="3"/>
      <c r="G189" s="3"/>
      <c r="H189" s="3"/>
      <c r="I189" s="3"/>
      <c r="J189" s="3"/>
      <c r="K189" s="3"/>
      <c r="L189" s="3"/>
      <c r="M189" s="3"/>
      <c r="N189" s="3"/>
      <c r="O189" s="3"/>
    </row>
    <row r="190" spans="1:15" x14ac:dyDescent="0.25">
      <c r="A190" s="3"/>
      <c r="B190" s="3"/>
      <c r="C190" s="3"/>
      <c r="D190" s="3"/>
      <c r="E190" s="3"/>
      <c r="F190" s="3"/>
      <c r="G190" s="3"/>
      <c r="H190" s="3"/>
      <c r="I190" s="3"/>
      <c r="J190" s="3"/>
      <c r="K190" s="3"/>
      <c r="L190" s="3"/>
      <c r="M190" s="3"/>
      <c r="N190" s="3"/>
      <c r="O190" s="3"/>
    </row>
    <row r="191" spans="1:15" x14ac:dyDescent="0.25">
      <c r="A191" s="3"/>
      <c r="B191" s="3"/>
      <c r="C191" s="3"/>
      <c r="D191" s="3"/>
      <c r="E191" s="3"/>
      <c r="F191" s="3"/>
      <c r="G191" s="3"/>
      <c r="H191" s="3"/>
      <c r="I191" s="3"/>
      <c r="J191" s="3"/>
      <c r="K191" s="3"/>
      <c r="L191" s="3"/>
      <c r="M191" s="3"/>
      <c r="N191" s="3"/>
      <c r="O191" s="3"/>
    </row>
    <row r="192" spans="1:15" x14ac:dyDescent="0.25">
      <c r="A192" s="3"/>
      <c r="B192" s="3"/>
      <c r="C192" s="3"/>
      <c r="D192" s="3"/>
      <c r="E192" s="3"/>
      <c r="F192" s="3"/>
      <c r="G192" s="3"/>
      <c r="H192" s="3"/>
      <c r="I192" s="3"/>
      <c r="J192" s="3"/>
      <c r="K192" s="3"/>
      <c r="L192" s="3"/>
      <c r="M192" s="3"/>
      <c r="N192" s="3"/>
      <c r="O192" s="3"/>
    </row>
    <row r="193" spans="1:15" x14ac:dyDescent="0.25">
      <c r="A193" s="3"/>
      <c r="B193" s="3"/>
      <c r="C193" s="3"/>
      <c r="D193" s="3"/>
      <c r="E193" s="3"/>
      <c r="F193" s="3"/>
      <c r="G193" s="3"/>
      <c r="H193" s="3"/>
      <c r="I193" s="3"/>
      <c r="J193" s="3"/>
      <c r="K193" s="3"/>
      <c r="L193" s="3"/>
      <c r="M193" s="3"/>
      <c r="N193" s="3"/>
      <c r="O193" s="3"/>
    </row>
    <row r="194" spans="1:15" x14ac:dyDescent="0.25">
      <c r="A194" s="3"/>
      <c r="B194" s="3"/>
      <c r="C194" s="3"/>
      <c r="D194" s="3"/>
      <c r="E194" s="3"/>
      <c r="F194" s="3"/>
      <c r="G194" s="3"/>
      <c r="H194" s="3"/>
      <c r="I194" s="3"/>
      <c r="J194" s="3"/>
      <c r="K194" s="3"/>
      <c r="L194" s="3"/>
      <c r="M194" s="3"/>
      <c r="N194" s="3"/>
      <c r="O194" s="3"/>
    </row>
    <row r="195" spans="1:15" x14ac:dyDescent="0.25">
      <c r="A195" s="3"/>
      <c r="B195" s="3"/>
      <c r="C195" s="3"/>
      <c r="D195" s="3"/>
      <c r="E195" s="3"/>
      <c r="F195" s="3"/>
      <c r="G195" s="3"/>
      <c r="H195" s="3"/>
      <c r="I195" s="3"/>
      <c r="J195" s="3"/>
      <c r="K195" s="3"/>
      <c r="L195" s="3"/>
      <c r="M195" s="3"/>
      <c r="N195" s="3"/>
      <c r="O195" s="3"/>
    </row>
    <row r="196" spans="1:15" x14ac:dyDescent="0.25">
      <c r="A196" s="3"/>
      <c r="B196" s="3"/>
      <c r="C196" s="3"/>
      <c r="D196" s="3"/>
      <c r="E196" s="3"/>
      <c r="F196" s="3"/>
      <c r="G196" s="3"/>
      <c r="H196" s="3"/>
      <c r="I196" s="3"/>
      <c r="J196" s="3"/>
      <c r="K196" s="3"/>
      <c r="L196" s="3"/>
      <c r="M196" s="3"/>
      <c r="N196" s="3"/>
      <c r="O196" s="3"/>
    </row>
    <row r="197" spans="1:15" x14ac:dyDescent="0.25">
      <c r="A197" s="3"/>
      <c r="B197" s="3"/>
      <c r="C197" s="3"/>
      <c r="D197" s="3"/>
      <c r="E197" s="3"/>
      <c r="F197" s="3"/>
      <c r="G197" s="3"/>
      <c r="H197" s="3"/>
      <c r="I197" s="3"/>
      <c r="J197" s="3"/>
      <c r="K197" s="3"/>
      <c r="L197" s="3"/>
      <c r="M197" s="3"/>
      <c r="N197" s="3"/>
      <c r="O197" s="3"/>
    </row>
    <row r="198" spans="1:15" x14ac:dyDescent="0.25">
      <c r="A198" s="3"/>
      <c r="B198" s="3"/>
      <c r="C198" s="3"/>
      <c r="D198" s="3"/>
      <c r="E198" s="3"/>
      <c r="F198" s="3"/>
      <c r="G198" s="3"/>
      <c r="H198" s="3"/>
      <c r="I198" s="3"/>
      <c r="J198" s="3"/>
      <c r="K198" s="3"/>
      <c r="L198" s="3"/>
      <c r="M198" s="3"/>
      <c r="N198" s="3"/>
      <c r="O198" s="3"/>
    </row>
    <row r="199" spans="1:15" x14ac:dyDescent="0.25">
      <c r="A199" s="3"/>
      <c r="B199" s="3"/>
      <c r="C199" s="3"/>
      <c r="D199" s="3"/>
      <c r="E199" s="3"/>
      <c r="F199" s="3"/>
      <c r="G199" s="3"/>
      <c r="H199" s="3"/>
      <c r="I199" s="3"/>
      <c r="J199" s="3"/>
      <c r="K199" s="3"/>
      <c r="L199" s="3"/>
      <c r="M199" s="3"/>
      <c r="N199" s="3"/>
      <c r="O199" s="3"/>
    </row>
    <row r="200" spans="1:15" x14ac:dyDescent="0.25">
      <c r="A200" s="3"/>
      <c r="B200" s="3"/>
      <c r="C200" s="3"/>
      <c r="D200" s="3"/>
      <c r="E200" s="3"/>
      <c r="F200" s="3"/>
      <c r="G200" s="3"/>
      <c r="H200" s="3"/>
      <c r="I200" s="3"/>
      <c r="J200" s="3"/>
      <c r="K200" s="3"/>
      <c r="L200" s="3"/>
      <c r="M200" s="3"/>
      <c r="N200" s="3"/>
      <c r="O200" s="3"/>
    </row>
    <row r="201" spans="1:15" x14ac:dyDescent="0.25">
      <c r="A201" s="3"/>
      <c r="B201" s="3"/>
      <c r="C201" s="3"/>
      <c r="D201" s="3"/>
      <c r="E201" s="3"/>
      <c r="F201" s="3"/>
      <c r="G201" s="3"/>
      <c r="H201" s="3"/>
      <c r="I201" s="3"/>
      <c r="J201" s="3"/>
      <c r="K201" s="3"/>
      <c r="L201" s="3"/>
      <c r="M201" s="3"/>
      <c r="N201" s="3"/>
      <c r="O201" s="3"/>
    </row>
    <row r="202" spans="1:15" x14ac:dyDescent="0.25">
      <c r="A202" s="3"/>
      <c r="B202" s="3"/>
      <c r="C202" s="3"/>
      <c r="D202" s="3"/>
      <c r="E202" s="3"/>
      <c r="F202" s="3"/>
      <c r="G202" s="3"/>
      <c r="H202" s="3"/>
      <c r="I202" s="3"/>
      <c r="J202" s="3"/>
      <c r="K202" s="3"/>
      <c r="L202" s="3"/>
      <c r="M202" s="3"/>
      <c r="N202" s="3"/>
      <c r="O202" s="3"/>
    </row>
    <row r="203" spans="1:15" x14ac:dyDescent="0.25">
      <c r="A203" s="3"/>
      <c r="B203" s="3"/>
      <c r="C203" s="3"/>
      <c r="D203" s="3"/>
      <c r="E203" s="3"/>
      <c r="F203" s="3"/>
      <c r="G203" s="3"/>
      <c r="H203" s="3"/>
      <c r="I203" s="3"/>
      <c r="J203" s="3"/>
      <c r="K203" s="3"/>
      <c r="L203" s="3"/>
      <c r="M203" s="3"/>
      <c r="N203" s="3"/>
      <c r="O203" s="3"/>
    </row>
    <row r="204" spans="1:15" x14ac:dyDescent="0.25">
      <c r="A204" s="3"/>
      <c r="B204" s="3"/>
      <c r="C204" s="3"/>
      <c r="D204" s="3"/>
      <c r="E204" s="3"/>
      <c r="F204" s="3"/>
      <c r="G204" s="3"/>
      <c r="H204" s="3"/>
      <c r="I204" s="3"/>
      <c r="J204" s="3"/>
      <c r="K204" s="3"/>
      <c r="L204" s="3"/>
      <c r="M204" s="3"/>
      <c r="N204" s="3"/>
      <c r="O204" s="3"/>
    </row>
    <row r="205" spans="1:15" x14ac:dyDescent="0.25">
      <c r="A205" s="3"/>
      <c r="B205" s="3"/>
      <c r="C205" s="3"/>
      <c r="D205" s="3"/>
      <c r="E205" s="3"/>
      <c r="F205" s="3"/>
      <c r="G205" s="3"/>
      <c r="H205" s="3"/>
      <c r="I205" s="3"/>
      <c r="J205" s="3"/>
      <c r="K205" s="3"/>
      <c r="L205" s="3"/>
      <c r="M205" s="3"/>
      <c r="N205" s="3"/>
      <c r="O205" s="3"/>
    </row>
    <row r="206" spans="1:15" x14ac:dyDescent="0.25">
      <c r="A206" s="3"/>
      <c r="B206" s="3"/>
      <c r="C206" s="3"/>
      <c r="D206" s="3"/>
      <c r="E206" s="3"/>
      <c r="F206" s="3"/>
      <c r="G206" s="3"/>
      <c r="H206" s="3"/>
      <c r="I206" s="3"/>
      <c r="J206" s="3"/>
      <c r="K206" s="3"/>
      <c r="L206" s="3"/>
      <c r="M206" s="3"/>
      <c r="N206" s="3"/>
      <c r="O206" s="3"/>
    </row>
    <row r="207" spans="1:15" x14ac:dyDescent="0.25">
      <c r="A207" s="3"/>
      <c r="B207" s="3"/>
      <c r="C207" s="3"/>
      <c r="D207" s="3"/>
      <c r="E207" s="3"/>
      <c r="F207" s="3"/>
      <c r="G207" s="3"/>
      <c r="H207" s="3"/>
      <c r="I207" s="3"/>
      <c r="J207" s="3"/>
      <c r="K207" s="3"/>
      <c r="L207" s="3"/>
      <c r="M207" s="3"/>
      <c r="N207" s="3"/>
      <c r="O207" s="3"/>
    </row>
    <row r="208" spans="1:15" x14ac:dyDescent="0.25">
      <c r="A208" s="3"/>
      <c r="B208" s="3"/>
      <c r="C208" s="3"/>
      <c r="D208" s="3"/>
      <c r="E208" s="3"/>
      <c r="F208" s="3"/>
      <c r="G208" s="3"/>
      <c r="H208" s="3"/>
      <c r="I208" s="3"/>
      <c r="J208" s="3"/>
      <c r="K208" s="3"/>
      <c r="L208" s="3"/>
      <c r="M208" s="3"/>
      <c r="N208" s="3"/>
      <c r="O208" s="3"/>
    </row>
    <row r="209" spans="1:15" x14ac:dyDescent="0.25">
      <c r="A209" s="3"/>
      <c r="B209" s="3"/>
      <c r="C209" s="3"/>
      <c r="D209" s="3"/>
      <c r="E209" s="3"/>
      <c r="F209" s="3"/>
      <c r="G209" s="3"/>
      <c r="H209" s="3"/>
      <c r="I209" s="3"/>
      <c r="J209" s="3"/>
      <c r="K209" s="3"/>
      <c r="L209" s="3"/>
      <c r="M209" s="3"/>
      <c r="N209" s="3"/>
      <c r="O209" s="3"/>
    </row>
    <row r="210" spans="1:15" x14ac:dyDescent="0.25">
      <c r="A210" s="3"/>
      <c r="B210" s="3"/>
      <c r="C210" s="3"/>
      <c r="D210" s="3"/>
      <c r="E210" s="3"/>
      <c r="F210" s="3"/>
      <c r="G210" s="3"/>
      <c r="H210" s="3"/>
      <c r="I210" s="3"/>
      <c r="J210" s="3"/>
      <c r="K210" s="3"/>
      <c r="L210" s="3"/>
      <c r="M210" s="3"/>
      <c r="N210" s="3"/>
      <c r="O210" s="3"/>
    </row>
    <row r="211" spans="1:15" x14ac:dyDescent="0.25">
      <c r="A211" s="3"/>
      <c r="B211" s="3"/>
      <c r="C211" s="3"/>
      <c r="D211" s="3"/>
      <c r="E211" s="3"/>
      <c r="F211" s="3"/>
      <c r="G211" s="3"/>
      <c r="H211" s="3"/>
      <c r="I211" s="3"/>
      <c r="J211" s="3"/>
      <c r="K211" s="3"/>
      <c r="L211" s="3"/>
      <c r="M211" s="3"/>
      <c r="N211" s="3"/>
      <c r="O211" s="3"/>
    </row>
    <row r="212" spans="1:15" x14ac:dyDescent="0.25">
      <c r="A212" s="3"/>
      <c r="B212" s="3"/>
      <c r="C212" s="3"/>
      <c r="D212" s="3"/>
      <c r="E212" s="3"/>
      <c r="F212" s="3"/>
      <c r="G212" s="3"/>
      <c r="H212" s="3"/>
      <c r="I212" s="3"/>
      <c r="J212" s="3"/>
      <c r="K212" s="3"/>
      <c r="L212" s="3"/>
      <c r="M212" s="3"/>
      <c r="N212" s="3"/>
      <c r="O212" s="3"/>
    </row>
    <row r="213" spans="1:15" x14ac:dyDescent="0.25">
      <c r="A213" s="3"/>
      <c r="B213" s="3"/>
      <c r="C213" s="3"/>
      <c r="D213" s="3"/>
      <c r="E213" s="3"/>
      <c r="F213" s="3"/>
      <c r="G213" s="3"/>
      <c r="H213" s="3"/>
      <c r="I213" s="3"/>
      <c r="J213" s="3"/>
      <c r="K213" s="3"/>
      <c r="L213" s="3"/>
      <c r="M213" s="3"/>
      <c r="N213" s="3"/>
      <c r="O213" s="3"/>
    </row>
    <row r="214" spans="1:15" x14ac:dyDescent="0.25">
      <c r="A214" s="3"/>
      <c r="B214" s="3"/>
      <c r="C214" s="3"/>
      <c r="D214" s="3"/>
      <c r="E214" s="3"/>
      <c r="F214" s="3"/>
      <c r="G214" s="3"/>
      <c r="H214" s="3"/>
      <c r="I214" s="3"/>
      <c r="J214" s="3"/>
      <c r="K214" s="3"/>
      <c r="L214" s="3"/>
      <c r="M214" s="3"/>
      <c r="N214" s="3"/>
      <c r="O214" s="3"/>
    </row>
    <row r="215" spans="1:15" x14ac:dyDescent="0.25">
      <c r="A215" s="3"/>
      <c r="B215" s="3"/>
      <c r="C215" s="3"/>
      <c r="D215" s="3"/>
      <c r="E215" s="3"/>
      <c r="F215" s="3"/>
      <c r="G215" s="3"/>
      <c r="H215" s="3"/>
      <c r="I215" s="3"/>
      <c r="J215" s="3"/>
      <c r="K215" s="3"/>
      <c r="L215" s="3"/>
      <c r="M215" s="3"/>
      <c r="N215" s="3"/>
      <c r="O215" s="3"/>
    </row>
    <row r="216" spans="1:15" x14ac:dyDescent="0.25">
      <c r="A216" s="3"/>
      <c r="B216" s="3"/>
      <c r="C216" s="3"/>
      <c r="D216" s="3"/>
      <c r="E216" s="3"/>
      <c r="F216" s="3"/>
      <c r="G216" s="3"/>
      <c r="H216" s="3"/>
      <c r="I216" s="3"/>
      <c r="J216" s="3"/>
      <c r="K216" s="3"/>
      <c r="L216" s="3"/>
      <c r="M216" s="3"/>
      <c r="N216" s="3"/>
      <c r="O216" s="3"/>
    </row>
    <row r="217" spans="1:15" x14ac:dyDescent="0.25">
      <c r="A217" s="3"/>
      <c r="B217" s="3"/>
      <c r="C217" s="3"/>
      <c r="D217" s="3"/>
      <c r="E217" s="3"/>
      <c r="F217" s="3"/>
      <c r="G217" s="3"/>
      <c r="H217" s="3"/>
      <c r="I217" s="3"/>
      <c r="J217" s="3"/>
      <c r="K217" s="3"/>
      <c r="L217" s="3"/>
      <c r="M217" s="3"/>
      <c r="N217" s="3"/>
      <c r="O217" s="3"/>
    </row>
    <row r="218" spans="1:15" x14ac:dyDescent="0.25">
      <c r="A218" s="3"/>
      <c r="B218" s="3"/>
      <c r="C218" s="3"/>
      <c r="D218" s="3"/>
      <c r="E218" s="3"/>
      <c r="F218" s="3"/>
      <c r="G218" s="3"/>
      <c r="H218" s="3"/>
      <c r="I218" s="3"/>
      <c r="J218" s="3"/>
      <c r="K218" s="3"/>
      <c r="L218" s="3"/>
      <c r="M218" s="3"/>
      <c r="N218" s="3"/>
      <c r="O218" s="3"/>
    </row>
    <row r="219" spans="1:15" x14ac:dyDescent="0.25">
      <c r="A219" s="3"/>
      <c r="B219" s="3"/>
      <c r="C219" s="3"/>
      <c r="D219" s="3"/>
      <c r="E219" s="3"/>
      <c r="F219" s="3"/>
      <c r="G219" s="3"/>
      <c r="H219" s="3"/>
      <c r="I219" s="3"/>
      <c r="J219" s="3"/>
      <c r="K219" s="3"/>
      <c r="L219" s="3"/>
      <c r="M219" s="3"/>
      <c r="N219" s="3"/>
      <c r="O219" s="3"/>
    </row>
    <row r="220" spans="1:15" x14ac:dyDescent="0.25">
      <c r="A220" s="3"/>
      <c r="B220" s="3"/>
      <c r="C220" s="3"/>
      <c r="D220" s="3"/>
      <c r="E220" s="3"/>
      <c r="F220" s="3"/>
      <c r="G220" s="3"/>
      <c r="H220" s="3"/>
      <c r="I220" s="3"/>
      <c r="J220" s="3"/>
      <c r="K220" s="3"/>
      <c r="L220" s="3"/>
      <c r="M220" s="3"/>
      <c r="N220" s="3"/>
      <c r="O220" s="3"/>
    </row>
    <row r="221" spans="1:15" x14ac:dyDescent="0.25">
      <c r="A221" s="3"/>
      <c r="B221" s="3"/>
      <c r="C221" s="3"/>
      <c r="D221" s="3"/>
      <c r="E221" s="3"/>
      <c r="F221" s="3"/>
      <c r="G221" s="3"/>
      <c r="H221" s="3"/>
      <c r="I221" s="3"/>
      <c r="J221" s="3"/>
      <c r="K221" s="3"/>
      <c r="L221" s="3"/>
      <c r="M221" s="3"/>
      <c r="N221" s="3"/>
      <c r="O221" s="3"/>
    </row>
    <row r="222" spans="1:15" x14ac:dyDescent="0.25">
      <c r="A222" s="3"/>
      <c r="B222" s="3"/>
      <c r="C222" s="3"/>
      <c r="D222" s="3"/>
      <c r="E222" s="3"/>
      <c r="F222" s="3"/>
      <c r="G222" s="3"/>
      <c r="H222" s="3"/>
      <c r="I222" s="3"/>
      <c r="J222" s="3"/>
      <c r="K222" s="3"/>
      <c r="L222" s="3"/>
      <c r="M222" s="3"/>
      <c r="N222" s="3"/>
      <c r="O222" s="3"/>
    </row>
    <row r="223" spans="1:15" x14ac:dyDescent="0.25">
      <c r="A223" s="3"/>
      <c r="B223" s="3"/>
      <c r="C223" s="3"/>
      <c r="D223" s="3"/>
      <c r="E223" s="3"/>
      <c r="F223" s="3"/>
      <c r="G223" s="3"/>
      <c r="H223" s="3"/>
      <c r="I223" s="3"/>
      <c r="J223" s="3"/>
      <c r="K223" s="3"/>
      <c r="L223" s="3"/>
      <c r="M223" s="3"/>
      <c r="N223" s="3"/>
      <c r="O223" s="3"/>
    </row>
    <row r="224" spans="1:15" x14ac:dyDescent="0.25">
      <c r="A224" s="3"/>
      <c r="B224" s="3"/>
      <c r="C224" s="3"/>
      <c r="D224" s="3"/>
      <c r="E224" s="3"/>
      <c r="F224" s="3"/>
      <c r="G224" s="3"/>
      <c r="H224" s="3"/>
      <c r="I224" s="3"/>
      <c r="J224" s="3"/>
      <c r="K224" s="3"/>
      <c r="L224" s="3"/>
      <c r="M224" s="3"/>
      <c r="N224" s="3"/>
      <c r="O224" s="3"/>
    </row>
    <row r="225" spans="1:15" x14ac:dyDescent="0.25">
      <c r="A225" s="3"/>
      <c r="B225" s="3"/>
      <c r="C225" s="3"/>
      <c r="D225" s="3"/>
      <c r="E225" s="3"/>
      <c r="F225" s="3"/>
      <c r="G225" s="3"/>
      <c r="H225" s="3"/>
      <c r="I225" s="3"/>
      <c r="J225" s="3"/>
      <c r="K225" s="3"/>
      <c r="L225" s="3"/>
      <c r="M225" s="3"/>
      <c r="N225" s="3"/>
      <c r="O225" s="3"/>
    </row>
    <row r="226" spans="1:15" x14ac:dyDescent="0.25">
      <c r="A226" s="3"/>
      <c r="B226" s="3"/>
      <c r="C226" s="3"/>
      <c r="D226" s="3"/>
      <c r="E226" s="3"/>
      <c r="F226" s="3"/>
      <c r="G226" s="3"/>
      <c r="H226" s="3"/>
      <c r="I226" s="3"/>
      <c r="J226" s="3"/>
      <c r="K226" s="3"/>
      <c r="L226" s="3"/>
      <c r="M226" s="3"/>
      <c r="N226" s="3"/>
      <c r="O226" s="3"/>
    </row>
    <row r="227" spans="1:15" x14ac:dyDescent="0.25">
      <c r="A227" s="3"/>
      <c r="B227" s="3"/>
      <c r="C227" s="3"/>
      <c r="D227" s="3"/>
      <c r="E227" s="3"/>
      <c r="F227" s="3"/>
      <c r="G227" s="3"/>
      <c r="H227" s="3"/>
      <c r="I227" s="3"/>
      <c r="J227" s="3"/>
      <c r="K227" s="3"/>
      <c r="L227" s="3"/>
      <c r="M227" s="3"/>
      <c r="N227" s="3"/>
      <c r="O227" s="3"/>
    </row>
    <row r="228" spans="1:15" x14ac:dyDescent="0.25">
      <c r="A228" s="3"/>
      <c r="B228" s="3"/>
      <c r="C228" s="3"/>
      <c r="D228" s="3"/>
      <c r="E228" s="3"/>
      <c r="F228" s="3"/>
      <c r="G228" s="3"/>
      <c r="H228" s="3"/>
      <c r="I228" s="3"/>
      <c r="J228" s="3"/>
      <c r="K228" s="3"/>
      <c r="L228" s="3"/>
      <c r="M228" s="3"/>
      <c r="N228" s="3"/>
      <c r="O228" s="3"/>
    </row>
    <row r="229" spans="1:15" x14ac:dyDescent="0.25">
      <c r="A229" s="3"/>
      <c r="B229" s="3"/>
      <c r="C229" s="3"/>
      <c r="D229" s="3"/>
      <c r="E229" s="3"/>
      <c r="F229" s="3"/>
      <c r="G229" s="3"/>
      <c r="H229" s="3"/>
      <c r="I229" s="3"/>
      <c r="J229" s="3"/>
      <c r="K229" s="3"/>
      <c r="L229" s="3"/>
      <c r="M229" s="3"/>
      <c r="N229" s="3"/>
      <c r="O229" s="3"/>
    </row>
    <row r="230" spans="1:15" x14ac:dyDescent="0.25">
      <c r="A230" s="3"/>
      <c r="B230" s="3"/>
      <c r="C230" s="3"/>
      <c r="D230" s="3"/>
      <c r="E230" s="3"/>
      <c r="F230" s="3"/>
      <c r="G230" s="3"/>
      <c r="H230" s="3"/>
      <c r="I230" s="3"/>
      <c r="J230" s="3"/>
      <c r="K230" s="3"/>
      <c r="L230" s="3"/>
      <c r="M230" s="3"/>
      <c r="N230" s="3"/>
      <c r="O230" s="3"/>
    </row>
    <row r="231" spans="1:15" x14ac:dyDescent="0.25">
      <c r="A231" s="3"/>
      <c r="B231" s="3"/>
      <c r="C231" s="3"/>
      <c r="D231" s="3"/>
      <c r="E231" s="3"/>
      <c r="F231" s="3"/>
      <c r="G231" s="3"/>
      <c r="H231" s="3"/>
      <c r="I231" s="3"/>
      <c r="J231" s="3"/>
      <c r="K231" s="3"/>
      <c r="L231" s="3"/>
      <c r="M231" s="3"/>
      <c r="N231" s="3"/>
      <c r="O231" s="3"/>
    </row>
    <row r="232" spans="1:15" x14ac:dyDescent="0.25">
      <c r="A232" s="3"/>
      <c r="B232" s="3"/>
      <c r="C232" s="3"/>
      <c r="D232" s="3"/>
      <c r="E232" s="3"/>
      <c r="F232" s="3"/>
      <c r="G232" s="3"/>
      <c r="H232" s="3"/>
      <c r="I232" s="3"/>
      <c r="J232" s="3"/>
      <c r="K232" s="3"/>
      <c r="L232" s="3"/>
      <c r="M232" s="3"/>
      <c r="N232" s="3"/>
      <c r="O232" s="3"/>
    </row>
    <row r="233" spans="1:15" x14ac:dyDescent="0.25">
      <c r="A233" s="3"/>
      <c r="B233" s="3"/>
      <c r="C233" s="3"/>
      <c r="D233" s="3"/>
      <c r="E233" s="3"/>
      <c r="F233" s="3"/>
      <c r="G233" s="3"/>
      <c r="H233" s="3"/>
      <c r="I233" s="3"/>
      <c r="J233" s="3"/>
      <c r="K233" s="3"/>
      <c r="L233" s="3"/>
      <c r="M233" s="3"/>
      <c r="N233" s="3"/>
      <c r="O233" s="3"/>
    </row>
    <row r="234" spans="1:15" x14ac:dyDescent="0.25">
      <c r="A234" s="3"/>
      <c r="B234" s="3"/>
      <c r="C234" s="3"/>
      <c r="D234" s="3"/>
      <c r="E234" s="3"/>
      <c r="F234" s="3"/>
      <c r="G234" s="3"/>
      <c r="H234" s="3"/>
      <c r="I234" s="3"/>
      <c r="J234" s="3"/>
      <c r="K234" s="3"/>
      <c r="L234" s="3"/>
      <c r="M234" s="3"/>
      <c r="N234" s="3"/>
      <c r="O234" s="3"/>
    </row>
    <row r="235" spans="1:15" x14ac:dyDescent="0.25">
      <c r="A235" s="3"/>
      <c r="B235" s="3"/>
      <c r="C235" s="3"/>
      <c r="D235" s="3"/>
      <c r="E235" s="3"/>
      <c r="F235" s="3"/>
      <c r="G235" s="3"/>
      <c r="H235" s="3"/>
      <c r="I235" s="3"/>
      <c r="J235" s="3"/>
      <c r="K235" s="3"/>
      <c r="L235" s="3"/>
      <c r="M235" s="3"/>
      <c r="N235" s="3"/>
      <c r="O235" s="3"/>
    </row>
    <row r="236" spans="1:15" x14ac:dyDescent="0.25">
      <c r="A236" s="3"/>
      <c r="B236" s="3"/>
      <c r="C236" s="3"/>
      <c r="D236" s="3"/>
      <c r="E236" s="3"/>
      <c r="F236" s="3"/>
      <c r="G236" s="3"/>
      <c r="H236" s="3"/>
      <c r="I236" s="3"/>
      <c r="J236" s="3"/>
      <c r="K236" s="3"/>
      <c r="L236" s="3"/>
      <c r="M236" s="3"/>
      <c r="N236" s="3"/>
      <c r="O236" s="3"/>
    </row>
    <row r="237" spans="1:15" x14ac:dyDescent="0.25">
      <c r="A237" s="3"/>
      <c r="B237" s="3"/>
      <c r="C237" s="3"/>
      <c r="D237" s="3"/>
      <c r="E237" s="3"/>
      <c r="F237" s="3"/>
      <c r="G237" s="3"/>
      <c r="H237" s="3"/>
      <c r="I237" s="3"/>
      <c r="J237" s="3"/>
      <c r="K237" s="3"/>
      <c r="L237" s="3"/>
      <c r="M237" s="3"/>
      <c r="N237" s="3"/>
      <c r="O237" s="3"/>
    </row>
    <row r="238" spans="1:15" x14ac:dyDescent="0.25">
      <c r="A238" s="3"/>
      <c r="B238" s="3"/>
      <c r="C238" s="3"/>
      <c r="D238" s="3"/>
      <c r="E238" s="3"/>
      <c r="F238" s="3"/>
      <c r="G238" s="3"/>
      <c r="H238" s="3"/>
      <c r="I238" s="3"/>
      <c r="J238" s="3"/>
      <c r="K238" s="3"/>
      <c r="L238" s="3"/>
      <c r="M238" s="3"/>
      <c r="N238" s="3"/>
      <c r="O238" s="3"/>
    </row>
    <row r="239" spans="1:15" x14ac:dyDescent="0.25">
      <c r="A239" s="3"/>
      <c r="B239" s="3"/>
      <c r="C239" s="3"/>
      <c r="D239" s="3"/>
      <c r="E239" s="3"/>
      <c r="F239" s="3"/>
      <c r="G239" s="3"/>
      <c r="H239" s="3"/>
      <c r="I239" s="3"/>
      <c r="J239" s="3"/>
      <c r="K239" s="3"/>
      <c r="L239" s="3"/>
      <c r="M239" s="3"/>
      <c r="N239" s="3"/>
      <c r="O239" s="3"/>
    </row>
    <row r="240" spans="1:15" x14ac:dyDescent="0.25">
      <c r="A240" s="3"/>
      <c r="B240" s="3"/>
      <c r="C240" s="3"/>
      <c r="D240" s="3"/>
      <c r="E240" s="3"/>
      <c r="F240" s="3"/>
      <c r="G240" s="3"/>
      <c r="H240" s="3"/>
      <c r="I240" s="3"/>
      <c r="J240" s="3"/>
      <c r="K240" s="3"/>
      <c r="L240" s="3"/>
      <c r="M240" s="3"/>
      <c r="N240" s="3"/>
      <c r="O240" s="3"/>
    </row>
    <row r="241" spans="1:15" x14ac:dyDescent="0.25">
      <c r="A241" s="3"/>
      <c r="B241" s="3"/>
      <c r="C241" s="3"/>
      <c r="D241" s="3"/>
      <c r="E241" s="3"/>
      <c r="F241" s="3"/>
      <c r="G241" s="3"/>
      <c r="H241" s="3"/>
      <c r="I241" s="3"/>
      <c r="J241" s="3"/>
      <c r="K241" s="3"/>
      <c r="L241" s="3"/>
      <c r="M241" s="3"/>
      <c r="N241" s="3"/>
      <c r="O241" s="3"/>
    </row>
    <row r="242" spans="1:15" x14ac:dyDescent="0.25">
      <c r="A242" s="3"/>
      <c r="B242" s="3"/>
      <c r="C242" s="3"/>
      <c r="D242" s="3"/>
      <c r="E242" s="3"/>
      <c r="F242" s="3"/>
      <c r="G242" s="3"/>
      <c r="H242" s="3"/>
      <c r="I242" s="3"/>
      <c r="J242" s="3"/>
      <c r="K242" s="3"/>
      <c r="L242" s="3"/>
      <c r="M242" s="3"/>
      <c r="N242" s="3"/>
      <c r="O242" s="3"/>
    </row>
    <row r="243" spans="1:15" x14ac:dyDescent="0.25">
      <c r="A243" s="3"/>
      <c r="B243" s="3"/>
      <c r="C243" s="3"/>
      <c r="D243" s="3"/>
      <c r="E243" s="3"/>
      <c r="F243" s="3"/>
      <c r="G243" s="3"/>
      <c r="H243" s="3"/>
      <c r="I243" s="3"/>
      <c r="J243" s="3"/>
      <c r="K243" s="3"/>
      <c r="L243" s="3"/>
      <c r="M243" s="3"/>
      <c r="N243" s="3"/>
      <c r="O243" s="3"/>
    </row>
    <row r="244" spans="1:15" x14ac:dyDescent="0.25">
      <c r="A244" s="3"/>
      <c r="B244" s="3"/>
      <c r="C244" s="3"/>
      <c r="D244" s="3"/>
      <c r="E244" s="3"/>
      <c r="F244" s="3"/>
      <c r="G244" s="3"/>
      <c r="H244" s="3"/>
      <c r="I244" s="3"/>
      <c r="J244" s="3"/>
      <c r="K244" s="3"/>
      <c r="L244" s="3"/>
      <c r="M244" s="3"/>
      <c r="N244" s="3"/>
      <c r="O244" s="3"/>
    </row>
    <row r="245" spans="1:15" x14ac:dyDescent="0.25">
      <c r="A245" s="3"/>
      <c r="B245" s="3"/>
      <c r="C245" s="3"/>
      <c r="D245" s="3"/>
      <c r="E245" s="3"/>
      <c r="F245" s="3"/>
      <c r="G245" s="3"/>
      <c r="H245" s="3"/>
      <c r="I245" s="3"/>
      <c r="J245" s="3"/>
      <c r="K245" s="3"/>
      <c r="L245" s="3"/>
      <c r="M245" s="3"/>
      <c r="N245" s="3"/>
      <c r="O245" s="3"/>
    </row>
    <row r="246" spans="1:15" x14ac:dyDescent="0.25">
      <c r="A246" s="3"/>
      <c r="B246" s="3"/>
      <c r="C246" s="3"/>
      <c r="D246" s="3"/>
      <c r="E246" s="3"/>
      <c r="F246" s="3"/>
      <c r="G246" s="3"/>
      <c r="H246" s="3"/>
      <c r="I246" s="3"/>
      <c r="J246" s="3"/>
      <c r="K246" s="3"/>
      <c r="L246" s="3"/>
      <c r="M246" s="3"/>
      <c r="N246" s="3"/>
      <c r="O246" s="3"/>
    </row>
    <row r="247" spans="1:15" x14ac:dyDescent="0.25">
      <c r="A247" s="3"/>
      <c r="B247" s="3"/>
      <c r="C247" s="3"/>
      <c r="D247" s="3"/>
      <c r="E247" s="3"/>
      <c r="F247" s="3"/>
      <c r="G247" s="3"/>
      <c r="H247" s="3"/>
      <c r="I247" s="3"/>
      <c r="J247" s="3"/>
      <c r="K247" s="3"/>
      <c r="L247" s="3"/>
      <c r="M247" s="3"/>
      <c r="N247" s="3"/>
      <c r="O247" s="3"/>
    </row>
    <row r="248" spans="1:15" x14ac:dyDescent="0.25">
      <c r="A248" s="3"/>
      <c r="B248" s="3"/>
      <c r="C248" s="3"/>
      <c r="D248" s="3"/>
      <c r="E248" s="3"/>
      <c r="F248" s="3"/>
      <c r="G248" s="3"/>
      <c r="H248" s="3"/>
      <c r="I248" s="3"/>
      <c r="J248" s="3"/>
      <c r="K248" s="3"/>
      <c r="L248" s="3"/>
      <c r="M248" s="3"/>
      <c r="N248" s="3"/>
      <c r="O248" s="3"/>
    </row>
    <row r="249" spans="1:15" x14ac:dyDescent="0.25">
      <c r="A249" s="3"/>
      <c r="B249" s="3"/>
      <c r="C249" s="3"/>
      <c r="D249" s="3"/>
      <c r="E249" s="3"/>
      <c r="F249" s="3"/>
      <c r="G249" s="3"/>
      <c r="H249" s="3"/>
      <c r="I249" s="3"/>
      <c r="J249" s="3"/>
      <c r="K249" s="3"/>
      <c r="L249" s="3"/>
      <c r="M249" s="3"/>
      <c r="N249" s="3"/>
      <c r="O249" s="3"/>
    </row>
    <row r="250" spans="1:15" x14ac:dyDescent="0.25">
      <c r="A250" s="3"/>
      <c r="B250" s="3"/>
      <c r="C250" s="3"/>
      <c r="D250" s="3"/>
      <c r="E250" s="3"/>
      <c r="F250" s="3"/>
      <c r="G250" s="3"/>
      <c r="H250" s="3"/>
      <c r="I250" s="3"/>
      <c r="J250" s="3"/>
      <c r="K250" s="3"/>
      <c r="L250" s="3"/>
      <c r="M250" s="3"/>
      <c r="N250" s="3"/>
      <c r="O250" s="3"/>
    </row>
    <row r="251" spans="1:15" x14ac:dyDescent="0.25">
      <c r="A251" s="3"/>
      <c r="B251" s="3"/>
      <c r="C251" s="3"/>
      <c r="D251" s="3"/>
      <c r="E251" s="3"/>
      <c r="F251" s="3"/>
      <c r="G251" s="3"/>
      <c r="H251" s="3"/>
      <c r="I251" s="3"/>
      <c r="J251" s="3"/>
      <c r="K251" s="3"/>
      <c r="L251" s="3"/>
      <c r="M251" s="3"/>
      <c r="N251" s="3"/>
      <c r="O251" s="3"/>
    </row>
    <row r="252" spans="1:15" x14ac:dyDescent="0.25">
      <c r="A252" s="3"/>
      <c r="B252" s="3"/>
      <c r="C252" s="3"/>
      <c r="D252" s="3"/>
      <c r="E252" s="3"/>
      <c r="F252" s="3"/>
      <c r="G252" s="3"/>
      <c r="H252" s="3"/>
      <c r="I252" s="3"/>
      <c r="J252" s="3"/>
      <c r="K252" s="3"/>
      <c r="L252" s="3"/>
      <c r="M252" s="3"/>
      <c r="N252" s="3"/>
      <c r="O252" s="3"/>
    </row>
    <row r="253" spans="1:15" x14ac:dyDescent="0.25">
      <c r="A253" s="3"/>
      <c r="B253" s="3"/>
      <c r="C253" s="3"/>
      <c r="D253" s="3"/>
      <c r="E253" s="3"/>
      <c r="F253" s="3"/>
      <c r="G253" s="3"/>
      <c r="H253" s="3"/>
      <c r="I253" s="3"/>
      <c r="J253" s="3"/>
      <c r="K253" s="3"/>
      <c r="L253" s="3"/>
      <c r="M253" s="3"/>
      <c r="N253" s="3"/>
      <c r="O253" s="3"/>
    </row>
    <row r="254" spans="1:15" x14ac:dyDescent="0.25">
      <c r="A254" s="3"/>
      <c r="B254" s="3"/>
      <c r="C254" s="3"/>
      <c r="D254" s="3"/>
      <c r="E254" s="3"/>
      <c r="F254" s="3"/>
      <c r="G254" s="3"/>
      <c r="H254" s="3"/>
      <c r="I254" s="3"/>
      <c r="J254" s="3"/>
      <c r="K254" s="3"/>
      <c r="L254" s="3"/>
      <c r="M254" s="3"/>
      <c r="N254" s="3"/>
      <c r="O254" s="3"/>
    </row>
    <row r="255" spans="1:15" x14ac:dyDescent="0.25">
      <c r="A255" s="3"/>
      <c r="B255" s="3"/>
      <c r="C255" s="3"/>
      <c r="D255" s="3"/>
      <c r="E255" s="3"/>
      <c r="F255" s="3"/>
      <c r="G255" s="3"/>
      <c r="H255" s="3"/>
      <c r="I255" s="3"/>
      <c r="J255" s="3"/>
      <c r="K255" s="3"/>
      <c r="L255" s="3"/>
      <c r="M255" s="3"/>
      <c r="N255" s="3"/>
      <c r="O255" s="3"/>
    </row>
    <row r="256" spans="1:15" x14ac:dyDescent="0.25">
      <c r="A256" s="3"/>
      <c r="B256" s="3"/>
      <c r="C256" s="3"/>
      <c r="D256" s="3"/>
      <c r="E256" s="3"/>
      <c r="F256" s="3"/>
      <c r="G256" s="3"/>
      <c r="H256" s="3"/>
      <c r="I256" s="3"/>
      <c r="J256" s="3"/>
      <c r="K256" s="3"/>
      <c r="L256" s="3"/>
      <c r="M256" s="3"/>
      <c r="N256" s="3"/>
      <c r="O256" s="3"/>
    </row>
    <row r="257" spans="1:15" x14ac:dyDescent="0.25">
      <c r="A257" s="3"/>
      <c r="B257" s="3"/>
      <c r="C257" s="3"/>
      <c r="D257" s="3"/>
      <c r="E257" s="3"/>
      <c r="F257" s="3"/>
      <c r="G257" s="3"/>
      <c r="H257" s="3"/>
      <c r="I257" s="3"/>
      <c r="J257" s="3"/>
      <c r="K257" s="3"/>
      <c r="L257" s="3"/>
      <c r="M257" s="3"/>
      <c r="N257" s="3"/>
      <c r="O257" s="3"/>
    </row>
    <row r="258" spans="1:15" x14ac:dyDescent="0.25">
      <c r="A258" s="3"/>
      <c r="B258" s="3"/>
      <c r="C258" s="3"/>
      <c r="D258" s="3"/>
      <c r="E258" s="3"/>
      <c r="F258" s="3"/>
      <c r="G258" s="3"/>
      <c r="H258" s="3"/>
      <c r="I258" s="3"/>
      <c r="J258" s="3"/>
      <c r="K258" s="3"/>
      <c r="L258" s="3"/>
      <c r="M258" s="3"/>
      <c r="N258" s="3"/>
      <c r="O258" s="3"/>
    </row>
    <row r="259" spans="1:15" x14ac:dyDescent="0.25">
      <c r="A259" s="3"/>
      <c r="B259" s="3"/>
      <c r="C259" s="3"/>
      <c r="D259" s="3"/>
      <c r="E259" s="3"/>
      <c r="F259" s="3"/>
      <c r="G259" s="3"/>
      <c r="H259" s="3"/>
      <c r="I259" s="3"/>
      <c r="J259" s="3"/>
      <c r="K259" s="3"/>
      <c r="L259" s="3"/>
      <c r="M259" s="3"/>
      <c r="N259" s="3"/>
      <c r="O259" s="3"/>
    </row>
    <row r="260" spans="1:15" x14ac:dyDescent="0.25">
      <c r="A260" s="3"/>
      <c r="B260" s="3"/>
      <c r="C260" s="3"/>
      <c r="D260" s="3"/>
      <c r="E260" s="3"/>
      <c r="F260" s="3"/>
      <c r="G260" s="3"/>
      <c r="H260" s="3"/>
      <c r="I260" s="3"/>
      <c r="J260" s="3"/>
      <c r="K260" s="3"/>
      <c r="L260" s="3"/>
      <c r="M260" s="3"/>
      <c r="N260" s="3"/>
      <c r="O260" s="3"/>
    </row>
    <row r="261" spans="1:15" x14ac:dyDescent="0.25">
      <c r="A261" s="3"/>
      <c r="B261" s="3"/>
      <c r="C261" s="3"/>
      <c r="D261" s="3"/>
      <c r="E261" s="3"/>
      <c r="F261" s="3"/>
      <c r="G261" s="3"/>
      <c r="H261" s="3"/>
      <c r="I261" s="3"/>
      <c r="J261" s="3"/>
      <c r="K261" s="3"/>
      <c r="L261" s="3"/>
      <c r="M261" s="3"/>
      <c r="N261" s="3"/>
      <c r="O261" s="3"/>
    </row>
    <row r="262" spans="1:15" x14ac:dyDescent="0.25">
      <c r="A262" s="3"/>
      <c r="B262" s="3"/>
      <c r="C262" s="3"/>
      <c r="D262" s="3"/>
      <c r="E262" s="3"/>
      <c r="F262" s="3"/>
      <c r="G262" s="3"/>
      <c r="H262" s="3"/>
      <c r="I262" s="3"/>
      <c r="J262" s="3"/>
      <c r="K262" s="3"/>
      <c r="L262" s="3"/>
      <c r="M262" s="3"/>
      <c r="N262" s="3"/>
      <c r="O262" s="3"/>
    </row>
    <row r="263" spans="1:15" x14ac:dyDescent="0.25">
      <c r="A263" s="3"/>
      <c r="B263" s="3"/>
      <c r="C263" s="3"/>
      <c r="D263" s="3"/>
      <c r="E263" s="3"/>
      <c r="F263" s="3"/>
      <c r="G263" s="3"/>
      <c r="H263" s="3"/>
      <c r="I263" s="3"/>
      <c r="J263" s="3"/>
      <c r="K263" s="3"/>
      <c r="L263" s="3"/>
      <c r="M263" s="3"/>
      <c r="N263" s="3"/>
      <c r="O263" s="3"/>
    </row>
    <row r="264" spans="1:15" x14ac:dyDescent="0.25">
      <c r="A264" s="3"/>
      <c r="B264" s="3"/>
      <c r="C264" s="3"/>
      <c r="D264" s="3"/>
      <c r="E264" s="3"/>
      <c r="F264" s="3"/>
      <c r="G264" s="3"/>
      <c r="H264" s="3"/>
      <c r="I264" s="3"/>
      <c r="J264" s="3"/>
      <c r="K264" s="3"/>
      <c r="L264" s="3"/>
      <c r="M264" s="3"/>
      <c r="N264" s="3"/>
      <c r="O264" s="3"/>
    </row>
    <row r="265" spans="1:15" x14ac:dyDescent="0.25">
      <c r="A265" s="3"/>
      <c r="B265" s="3"/>
      <c r="C265" s="3"/>
      <c r="D265" s="3"/>
      <c r="E265" s="3"/>
      <c r="F265" s="3"/>
      <c r="G265" s="3"/>
      <c r="H265" s="3"/>
      <c r="I265" s="3"/>
      <c r="J265" s="3"/>
      <c r="K265" s="3"/>
      <c r="L265" s="3"/>
      <c r="M265" s="3"/>
      <c r="N265" s="3"/>
      <c r="O265" s="3"/>
    </row>
    <row r="266" spans="1:15" x14ac:dyDescent="0.25">
      <c r="A266" s="3"/>
      <c r="B266" s="3"/>
      <c r="C266" s="3"/>
      <c r="D266" s="3"/>
      <c r="E266" s="3"/>
      <c r="F266" s="3"/>
      <c r="G266" s="3"/>
      <c r="H266" s="3"/>
      <c r="I266" s="3"/>
      <c r="J266" s="3"/>
      <c r="K266" s="3"/>
      <c r="L266" s="3"/>
      <c r="M266" s="3"/>
      <c r="N266" s="3"/>
      <c r="O266" s="3"/>
    </row>
    <row r="267" spans="1:15" x14ac:dyDescent="0.25">
      <c r="A267" s="3"/>
      <c r="B267" s="3"/>
      <c r="C267" s="3"/>
      <c r="D267" s="3"/>
      <c r="E267" s="3"/>
      <c r="F267" s="3"/>
      <c r="G267" s="3"/>
      <c r="H267" s="3"/>
      <c r="I267" s="3"/>
      <c r="J267" s="3"/>
      <c r="K267" s="3"/>
      <c r="L267" s="3"/>
      <c r="M267" s="3"/>
      <c r="N267" s="3"/>
      <c r="O267" s="3"/>
    </row>
    <row r="268" spans="1:15" x14ac:dyDescent="0.25">
      <c r="A268" s="3"/>
      <c r="B268" s="3"/>
      <c r="C268" s="3"/>
      <c r="D268" s="3"/>
      <c r="E268" s="3"/>
      <c r="F268" s="3"/>
      <c r="G268" s="3"/>
      <c r="H268" s="3"/>
      <c r="I268" s="3"/>
      <c r="J268" s="3"/>
      <c r="K268" s="3"/>
      <c r="L268" s="3"/>
      <c r="M268" s="3"/>
      <c r="N268" s="3"/>
      <c r="O268" s="3"/>
    </row>
    <row r="269" spans="1:15" x14ac:dyDescent="0.25">
      <c r="A269" s="3"/>
      <c r="B269" s="3"/>
      <c r="C269" s="3"/>
      <c r="D269" s="3"/>
      <c r="E269" s="3"/>
      <c r="F269" s="3"/>
      <c r="G269" s="3"/>
      <c r="H269" s="3"/>
      <c r="I269" s="3"/>
      <c r="J269" s="3"/>
      <c r="K269" s="3"/>
      <c r="L269" s="3"/>
      <c r="M269" s="3"/>
      <c r="N269" s="3"/>
      <c r="O269" s="3"/>
    </row>
    <row r="270" spans="1:15" x14ac:dyDescent="0.25">
      <c r="A270" s="3"/>
      <c r="B270" s="3"/>
      <c r="C270" s="3"/>
      <c r="D270" s="3"/>
      <c r="E270" s="3"/>
      <c r="F270" s="3"/>
      <c r="G270" s="3"/>
      <c r="H270" s="3"/>
      <c r="I270" s="3"/>
      <c r="J270" s="3"/>
      <c r="K270" s="3"/>
      <c r="L270" s="3"/>
      <c r="M270" s="3"/>
      <c r="N270" s="3"/>
      <c r="O270" s="3"/>
    </row>
    <row r="271" spans="1:15" x14ac:dyDescent="0.25">
      <c r="A271" s="3"/>
      <c r="B271" s="3"/>
      <c r="C271" s="3"/>
      <c r="D271" s="3"/>
      <c r="E271" s="3"/>
      <c r="F271" s="3"/>
      <c r="G271" s="3"/>
      <c r="H271" s="3"/>
      <c r="I271" s="3"/>
      <c r="J271" s="3"/>
      <c r="K271" s="3"/>
      <c r="L271" s="3"/>
      <c r="M271" s="3"/>
      <c r="N271" s="3"/>
      <c r="O271" s="3"/>
    </row>
    <row r="272" spans="1:15" x14ac:dyDescent="0.25">
      <c r="A272" s="3"/>
      <c r="B272" s="3"/>
      <c r="C272" s="3"/>
      <c r="D272" s="3"/>
      <c r="E272" s="3"/>
      <c r="F272" s="3"/>
      <c r="G272" s="3"/>
      <c r="H272" s="3"/>
      <c r="I272" s="3"/>
      <c r="J272" s="3"/>
      <c r="K272" s="3"/>
      <c r="L272" s="3"/>
      <c r="M272" s="3"/>
      <c r="N272" s="3"/>
      <c r="O272" s="3"/>
    </row>
    <row r="273" spans="1:15" x14ac:dyDescent="0.25">
      <c r="A273" s="3"/>
      <c r="B273" s="3"/>
      <c r="C273" s="3"/>
      <c r="D273" s="3"/>
      <c r="E273" s="3"/>
      <c r="F273" s="3"/>
      <c r="G273" s="3"/>
      <c r="H273" s="3"/>
      <c r="I273" s="3"/>
      <c r="J273" s="3"/>
      <c r="K273" s="3"/>
      <c r="L273" s="3"/>
      <c r="M273" s="3"/>
      <c r="N273" s="3"/>
      <c r="O273" s="3"/>
    </row>
    <row r="274" spans="1:15" x14ac:dyDescent="0.25">
      <c r="A274" s="3"/>
      <c r="B274" s="3"/>
      <c r="C274" s="3"/>
      <c r="D274" s="3"/>
      <c r="E274" s="3"/>
      <c r="F274" s="3"/>
      <c r="G274" s="3"/>
      <c r="H274" s="3"/>
      <c r="I274" s="3"/>
      <c r="J274" s="3"/>
      <c r="K274" s="3"/>
      <c r="L274" s="3"/>
      <c r="M274" s="3"/>
      <c r="N274" s="3"/>
      <c r="O274" s="3"/>
    </row>
    <row r="275" spans="1:15" x14ac:dyDescent="0.25">
      <c r="A275" s="3"/>
      <c r="B275" s="3"/>
      <c r="C275" s="3"/>
      <c r="D275" s="3"/>
      <c r="E275" s="3"/>
      <c r="F275" s="3"/>
      <c r="G275" s="3"/>
      <c r="H275" s="3"/>
      <c r="I275" s="3"/>
      <c r="J275" s="3"/>
      <c r="K275" s="3"/>
      <c r="L275" s="3"/>
      <c r="M275" s="3"/>
      <c r="N275" s="3"/>
      <c r="O275" s="3"/>
    </row>
    <row r="276" spans="1:15" x14ac:dyDescent="0.25">
      <c r="A276" s="3"/>
      <c r="B276" s="3"/>
      <c r="C276" s="3"/>
      <c r="D276" s="3"/>
      <c r="E276" s="3"/>
      <c r="F276" s="3"/>
      <c r="G276" s="3"/>
      <c r="H276" s="3"/>
      <c r="I276" s="3"/>
      <c r="J276" s="3"/>
      <c r="K276" s="3"/>
      <c r="L276" s="3"/>
      <c r="M276" s="3"/>
      <c r="N276" s="3"/>
      <c r="O276" s="3"/>
    </row>
    <row r="277" spans="1:15" x14ac:dyDescent="0.25">
      <c r="A277" s="3"/>
      <c r="B277" s="3"/>
      <c r="C277" s="3"/>
      <c r="D277" s="3"/>
      <c r="E277" s="3"/>
      <c r="F277" s="3"/>
      <c r="G277" s="3"/>
      <c r="H277" s="3"/>
      <c r="I277" s="3"/>
      <c r="J277" s="3"/>
      <c r="K277" s="3"/>
      <c r="L277" s="3"/>
      <c r="M277" s="3"/>
      <c r="N277" s="3"/>
      <c r="O277" s="3"/>
    </row>
    <row r="278" spans="1:15" x14ac:dyDescent="0.25">
      <c r="A278" s="3"/>
      <c r="B278" s="3"/>
      <c r="C278" s="3"/>
      <c r="D278" s="3"/>
      <c r="E278" s="3"/>
      <c r="F278" s="3"/>
      <c r="G278" s="3"/>
      <c r="H278" s="3"/>
      <c r="I278" s="3"/>
      <c r="J278" s="3"/>
      <c r="K278" s="3"/>
      <c r="L278" s="3"/>
      <c r="M278" s="3"/>
      <c r="N278" s="3"/>
      <c r="O278" s="3"/>
    </row>
    <row r="279" spans="1:15" x14ac:dyDescent="0.25">
      <c r="A279" s="3"/>
      <c r="B279" s="3"/>
      <c r="C279" s="3"/>
      <c r="D279" s="3"/>
      <c r="E279" s="3"/>
      <c r="F279" s="3"/>
      <c r="G279" s="3"/>
      <c r="H279" s="3"/>
      <c r="I279" s="3"/>
      <c r="J279" s="3"/>
      <c r="K279" s="3"/>
      <c r="L279" s="3"/>
      <c r="M279" s="3"/>
      <c r="N279" s="3"/>
      <c r="O279" s="3"/>
    </row>
    <row r="280" spans="1:15" x14ac:dyDescent="0.25">
      <c r="A280" s="3"/>
      <c r="B280" s="3"/>
      <c r="C280" s="3"/>
      <c r="D280" s="3"/>
      <c r="E280" s="3"/>
      <c r="F280" s="3"/>
      <c r="G280" s="3"/>
      <c r="H280" s="3"/>
      <c r="I280" s="3"/>
      <c r="J280" s="3"/>
      <c r="K280" s="3"/>
      <c r="L280" s="3"/>
      <c r="M280" s="3"/>
      <c r="N280" s="3"/>
      <c r="O280" s="3"/>
    </row>
    <row r="281" spans="1:15" x14ac:dyDescent="0.25">
      <c r="A281" s="3"/>
      <c r="B281" s="3"/>
      <c r="C281" s="3"/>
      <c r="D281" s="3"/>
      <c r="E281" s="3"/>
      <c r="F281" s="3"/>
      <c r="G281" s="3"/>
      <c r="H281" s="3"/>
      <c r="I281" s="3"/>
      <c r="J281" s="3"/>
      <c r="K281" s="3"/>
      <c r="L281" s="3"/>
      <c r="M281" s="3"/>
      <c r="N281" s="3"/>
      <c r="O281" s="3"/>
    </row>
    <row r="282" spans="1:15" x14ac:dyDescent="0.25">
      <c r="A282" s="3"/>
      <c r="B282" s="3"/>
      <c r="C282" s="3"/>
      <c r="D282" s="3"/>
      <c r="E282" s="3"/>
      <c r="F282" s="3"/>
      <c r="G282" s="3"/>
      <c r="H282" s="3"/>
      <c r="I282" s="3"/>
      <c r="J282" s="3"/>
      <c r="K282" s="3"/>
      <c r="L282" s="3"/>
      <c r="M282" s="3"/>
      <c r="N282" s="3"/>
      <c r="O282" s="3"/>
    </row>
    <row r="283" spans="1:15" x14ac:dyDescent="0.25">
      <c r="A283" s="3"/>
      <c r="B283" s="3"/>
      <c r="C283" s="3"/>
      <c r="D283" s="3"/>
      <c r="E283" s="3"/>
      <c r="F283" s="3"/>
      <c r="G283" s="3"/>
      <c r="H283" s="3"/>
      <c r="I283" s="3"/>
      <c r="J283" s="3"/>
      <c r="K283" s="3"/>
      <c r="L283" s="3"/>
      <c r="M283" s="3"/>
      <c r="N283" s="3"/>
      <c r="O283" s="3"/>
    </row>
    <row r="284" spans="1:15" x14ac:dyDescent="0.25">
      <c r="A284" s="3"/>
      <c r="B284" s="3"/>
      <c r="C284" s="3"/>
      <c r="D284" s="3"/>
      <c r="E284" s="3"/>
      <c r="F284" s="3"/>
      <c r="G284" s="3"/>
      <c r="H284" s="3"/>
      <c r="I284" s="3"/>
      <c r="J284" s="3"/>
      <c r="K284" s="3"/>
      <c r="L284" s="3"/>
      <c r="M284" s="3"/>
      <c r="N284" s="3"/>
      <c r="O284" s="3"/>
    </row>
    <row r="285" spans="1:15" x14ac:dyDescent="0.25">
      <c r="A285" s="3"/>
      <c r="B285" s="3"/>
      <c r="C285" s="3"/>
      <c r="D285" s="3"/>
      <c r="E285" s="3"/>
      <c r="F285" s="3"/>
      <c r="G285" s="3"/>
      <c r="H285" s="3"/>
      <c r="I285" s="3"/>
      <c r="J285" s="3"/>
      <c r="K285" s="3"/>
      <c r="L285" s="3"/>
      <c r="M285" s="3"/>
      <c r="N285" s="3"/>
      <c r="O285" s="3"/>
    </row>
    <row r="286" spans="1:15" x14ac:dyDescent="0.25">
      <c r="A286" s="3"/>
      <c r="B286" s="3"/>
      <c r="C286" s="3"/>
      <c r="D286" s="3"/>
      <c r="E286" s="3"/>
      <c r="F286" s="3"/>
      <c r="G286" s="3"/>
      <c r="H286" s="3"/>
      <c r="I286" s="3"/>
      <c r="J286" s="3"/>
      <c r="K286" s="3"/>
      <c r="L286" s="3"/>
      <c r="M286" s="3"/>
      <c r="N286" s="3"/>
      <c r="O286" s="3"/>
    </row>
    <row r="287" spans="1:15" x14ac:dyDescent="0.25">
      <c r="A287" s="3"/>
      <c r="B287" s="3"/>
      <c r="C287" s="3"/>
      <c r="D287" s="3"/>
      <c r="E287" s="3"/>
      <c r="F287" s="3"/>
      <c r="G287" s="3"/>
      <c r="H287" s="3"/>
      <c r="I287" s="3"/>
      <c r="J287" s="3"/>
      <c r="K287" s="3"/>
      <c r="L287" s="3"/>
      <c r="M287" s="3"/>
      <c r="N287" s="3"/>
      <c r="O287" s="3"/>
    </row>
    <row r="288" spans="1:15" x14ac:dyDescent="0.25">
      <c r="A288" s="3"/>
      <c r="B288" s="3"/>
      <c r="C288" s="3"/>
      <c r="D288" s="3"/>
      <c r="E288" s="3"/>
      <c r="F288" s="3"/>
      <c r="G288" s="3"/>
      <c r="H288" s="3"/>
      <c r="I288" s="3"/>
      <c r="J288" s="3"/>
      <c r="K288" s="3"/>
      <c r="L288" s="3"/>
      <c r="M288" s="3"/>
      <c r="N288" s="3"/>
      <c r="O288" s="3"/>
    </row>
    <row r="289" spans="1:15" x14ac:dyDescent="0.25">
      <c r="A289" s="3"/>
      <c r="B289" s="3"/>
      <c r="C289" s="3"/>
      <c r="D289" s="3"/>
      <c r="E289" s="3"/>
      <c r="F289" s="3"/>
      <c r="G289" s="3"/>
      <c r="H289" s="3"/>
      <c r="I289" s="3"/>
      <c r="J289" s="3"/>
      <c r="K289" s="3"/>
      <c r="L289" s="3"/>
      <c r="M289" s="3"/>
      <c r="N289" s="3"/>
      <c r="O289" s="3"/>
    </row>
    <row r="290" spans="1:15" x14ac:dyDescent="0.25">
      <c r="A290" s="3"/>
      <c r="B290" s="3"/>
      <c r="C290" s="3"/>
      <c r="D290" s="3"/>
      <c r="E290" s="3"/>
      <c r="F290" s="3"/>
      <c r="G290" s="3"/>
      <c r="H290" s="3"/>
      <c r="I290" s="3"/>
      <c r="J290" s="3"/>
      <c r="K290" s="3"/>
      <c r="L290" s="3"/>
      <c r="M290" s="3"/>
      <c r="N290" s="3"/>
      <c r="O290" s="3"/>
    </row>
    <row r="291" spans="1:15" x14ac:dyDescent="0.25">
      <c r="A291" s="3"/>
      <c r="B291" s="3"/>
      <c r="C291" s="3"/>
      <c r="D291" s="3"/>
      <c r="E291" s="3"/>
      <c r="F291" s="3"/>
      <c r="G291" s="3"/>
      <c r="H291" s="3"/>
      <c r="I291" s="3"/>
      <c r="J291" s="3"/>
      <c r="K291" s="3"/>
      <c r="L291" s="3"/>
      <c r="M291" s="3"/>
      <c r="N291" s="3"/>
      <c r="O291" s="3"/>
    </row>
    <row r="292" spans="1:15" x14ac:dyDescent="0.25">
      <c r="A292" s="3"/>
      <c r="B292" s="3"/>
      <c r="C292" s="3"/>
      <c r="D292" s="3"/>
      <c r="E292" s="3"/>
      <c r="F292" s="3"/>
      <c r="G292" s="3"/>
      <c r="H292" s="3"/>
      <c r="I292" s="3"/>
      <c r="J292" s="3"/>
      <c r="K292" s="3"/>
      <c r="L292" s="3"/>
      <c r="M292" s="3"/>
      <c r="N292" s="3"/>
      <c r="O292" s="3"/>
    </row>
    <row r="293" spans="1:15" x14ac:dyDescent="0.25">
      <c r="A293" s="3"/>
      <c r="B293" s="3"/>
      <c r="C293" s="3"/>
      <c r="D293" s="3"/>
      <c r="E293" s="3"/>
      <c r="F293" s="3"/>
      <c r="G293" s="3"/>
      <c r="H293" s="3"/>
      <c r="I293" s="3"/>
      <c r="J293" s="3"/>
      <c r="K293" s="3"/>
      <c r="L293" s="3"/>
      <c r="M293" s="3"/>
      <c r="N293" s="3"/>
      <c r="O293" s="3"/>
    </row>
    <row r="294" spans="1:15" x14ac:dyDescent="0.25">
      <c r="A294" s="3"/>
      <c r="B294" s="3"/>
      <c r="C294" s="3"/>
      <c r="D294" s="3"/>
      <c r="E294" s="3"/>
      <c r="F294" s="3"/>
      <c r="G294" s="3"/>
      <c r="H294" s="3"/>
      <c r="I294" s="3"/>
      <c r="J294" s="3"/>
      <c r="K294" s="3"/>
      <c r="L294" s="3"/>
      <c r="M294" s="3"/>
      <c r="N294" s="3"/>
      <c r="O294" s="3"/>
    </row>
    <row r="295" spans="1:15" x14ac:dyDescent="0.25">
      <c r="A295" s="3"/>
      <c r="B295" s="3"/>
      <c r="C295" s="3"/>
      <c r="D295" s="3"/>
      <c r="E295" s="3"/>
      <c r="F295" s="3"/>
      <c r="G295" s="3"/>
      <c r="H295" s="3"/>
      <c r="I295" s="3"/>
      <c r="J295" s="3"/>
      <c r="K295" s="3"/>
      <c r="L295" s="3"/>
      <c r="M295" s="3"/>
      <c r="N295" s="3"/>
      <c r="O295" s="3"/>
    </row>
    <row r="296" spans="1:15" x14ac:dyDescent="0.25">
      <c r="A296" s="3"/>
      <c r="B296" s="3"/>
      <c r="C296" s="3"/>
      <c r="D296" s="3"/>
      <c r="E296" s="3"/>
      <c r="F296" s="3"/>
      <c r="G296" s="3"/>
      <c r="H296" s="3"/>
      <c r="I296" s="3"/>
      <c r="J296" s="3"/>
      <c r="K296" s="3"/>
      <c r="L296" s="3"/>
      <c r="M296" s="3"/>
      <c r="N296" s="3"/>
      <c r="O296" s="3"/>
    </row>
    <row r="297" spans="1:15" x14ac:dyDescent="0.25">
      <c r="A297" s="3"/>
      <c r="B297" s="3"/>
      <c r="C297" s="3"/>
      <c r="D297" s="3"/>
      <c r="E297" s="3"/>
      <c r="F297" s="3"/>
      <c r="G297" s="3"/>
      <c r="H297" s="3"/>
      <c r="I297" s="3"/>
      <c r="J297" s="3"/>
      <c r="K297" s="3"/>
      <c r="L297" s="3"/>
      <c r="M297" s="3"/>
      <c r="N297" s="3"/>
      <c r="O297" s="3"/>
    </row>
    <row r="298" spans="1:15" x14ac:dyDescent="0.25">
      <c r="A298" s="3"/>
      <c r="B298" s="3"/>
      <c r="C298" s="3"/>
      <c r="D298" s="3"/>
      <c r="E298" s="3"/>
      <c r="F298" s="3"/>
      <c r="G298" s="3"/>
      <c r="H298" s="3"/>
      <c r="I298" s="3"/>
      <c r="J298" s="3"/>
      <c r="K298" s="3"/>
      <c r="L298" s="3"/>
      <c r="M298" s="3"/>
      <c r="N298" s="3"/>
      <c r="O298" s="3"/>
    </row>
    <row r="299" spans="1:15" x14ac:dyDescent="0.25">
      <c r="A299" s="3"/>
      <c r="B299" s="3"/>
      <c r="C299" s="3"/>
      <c r="D299" s="3"/>
      <c r="E299" s="3"/>
      <c r="F299" s="3"/>
      <c r="G299" s="3"/>
      <c r="H299" s="3"/>
      <c r="I299" s="3"/>
      <c r="J299" s="3"/>
      <c r="K299" s="3"/>
      <c r="L299" s="3"/>
      <c r="M299" s="3"/>
      <c r="N299" s="3"/>
      <c r="O299" s="3"/>
    </row>
    <row r="300" spans="1:15" x14ac:dyDescent="0.25">
      <c r="A300" s="3"/>
      <c r="B300" s="3"/>
      <c r="C300" s="3"/>
      <c r="D300" s="3"/>
      <c r="E300" s="3"/>
      <c r="F300" s="3"/>
      <c r="G300" s="3"/>
      <c r="H300" s="3"/>
      <c r="I300" s="3"/>
      <c r="J300" s="3"/>
      <c r="K300" s="3"/>
      <c r="L300" s="3"/>
      <c r="M300" s="3"/>
      <c r="N300" s="3"/>
      <c r="O300" s="3"/>
    </row>
    <row r="301" spans="1:15" x14ac:dyDescent="0.25">
      <c r="A301" s="3"/>
      <c r="B301" s="3"/>
      <c r="C301" s="3"/>
      <c r="D301" s="3"/>
      <c r="E301" s="3"/>
      <c r="F301" s="3"/>
      <c r="G301" s="3"/>
      <c r="H301" s="3"/>
      <c r="I301" s="3"/>
      <c r="J301" s="3"/>
      <c r="K301" s="3"/>
      <c r="L301" s="3"/>
      <c r="M301" s="3"/>
      <c r="N301" s="3"/>
      <c r="O301" s="3"/>
    </row>
    <row r="302" spans="1:15" x14ac:dyDescent="0.25">
      <c r="A302" s="3"/>
      <c r="B302" s="3"/>
      <c r="C302" s="3"/>
      <c r="D302" s="3"/>
      <c r="E302" s="3"/>
      <c r="F302" s="3"/>
      <c r="G302" s="3"/>
      <c r="H302" s="3"/>
      <c r="I302" s="3"/>
      <c r="J302" s="3"/>
      <c r="K302" s="3"/>
      <c r="L302" s="3"/>
      <c r="M302" s="3"/>
      <c r="N302" s="3"/>
      <c r="O302" s="3"/>
    </row>
    <row r="303" spans="1:15" x14ac:dyDescent="0.25">
      <c r="A303" s="3"/>
      <c r="B303" s="3"/>
      <c r="C303" s="3"/>
      <c r="D303" s="3"/>
      <c r="E303" s="3"/>
      <c r="F303" s="3"/>
      <c r="G303" s="3"/>
      <c r="H303" s="3"/>
      <c r="I303" s="3"/>
      <c r="J303" s="3"/>
      <c r="K303" s="3"/>
      <c r="L303" s="3"/>
      <c r="M303" s="3"/>
      <c r="N303" s="3"/>
      <c r="O303" s="3"/>
    </row>
    <row r="304" spans="1:15" x14ac:dyDescent="0.25">
      <c r="A304" s="3"/>
      <c r="B304" s="3"/>
      <c r="C304" s="3"/>
      <c r="D304" s="3"/>
      <c r="E304" s="3"/>
      <c r="F304" s="3"/>
      <c r="G304" s="3"/>
      <c r="H304" s="3"/>
      <c r="I304" s="3"/>
      <c r="J304" s="3"/>
      <c r="K304" s="3"/>
      <c r="L304" s="3"/>
      <c r="M304" s="3"/>
      <c r="N304" s="3"/>
      <c r="O304" s="3"/>
    </row>
    <row r="305" spans="1:15" x14ac:dyDescent="0.25">
      <c r="A305" s="3"/>
      <c r="B305" s="3"/>
      <c r="C305" s="3"/>
      <c r="D305" s="3"/>
      <c r="E305" s="3"/>
      <c r="F305" s="3"/>
      <c r="G305" s="3"/>
      <c r="H305" s="3"/>
      <c r="I305" s="3"/>
      <c r="J305" s="3"/>
      <c r="K305" s="3"/>
      <c r="L305" s="3"/>
      <c r="M305" s="3"/>
      <c r="N305" s="3"/>
      <c r="O305" s="3"/>
    </row>
    <row r="306" spans="1:15" x14ac:dyDescent="0.25">
      <c r="A306" s="3"/>
      <c r="B306" s="3"/>
      <c r="C306" s="3"/>
      <c r="D306" s="3"/>
      <c r="E306" s="3"/>
      <c r="F306" s="3"/>
      <c r="G306" s="3"/>
      <c r="H306" s="3"/>
      <c r="I306" s="3"/>
      <c r="J306" s="3"/>
      <c r="K306" s="3"/>
      <c r="L306" s="3"/>
      <c r="M306" s="3"/>
      <c r="N306" s="3"/>
      <c r="O306" s="3"/>
    </row>
    <row r="307" spans="1:15" x14ac:dyDescent="0.25">
      <c r="A307" s="3"/>
      <c r="B307" s="3"/>
      <c r="C307" s="3"/>
      <c r="D307" s="3"/>
      <c r="E307" s="3"/>
      <c r="F307" s="3"/>
      <c r="G307" s="3"/>
      <c r="H307" s="3"/>
      <c r="I307" s="3"/>
      <c r="J307" s="3"/>
      <c r="K307" s="3"/>
      <c r="L307" s="3"/>
      <c r="M307" s="3"/>
      <c r="N307" s="3"/>
      <c r="O307" s="3"/>
    </row>
    <row r="308" spans="1:15" x14ac:dyDescent="0.25">
      <c r="A308" s="3"/>
      <c r="B308" s="3"/>
      <c r="C308" s="3"/>
      <c r="D308" s="3"/>
      <c r="E308" s="3"/>
      <c r="F308" s="3"/>
      <c r="G308" s="3"/>
      <c r="H308" s="3"/>
      <c r="I308" s="3"/>
      <c r="J308" s="3"/>
      <c r="K308" s="3"/>
      <c r="L308" s="3"/>
      <c r="M308" s="3"/>
      <c r="N308" s="3"/>
      <c r="O308" s="3"/>
    </row>
    <row r="309" spans="1:15" x14ac:dyDescent="0.25">
      <c r="A309" s="3"/>
      <c r="B309" s="3"/>
      <c r="C309" s="3"/>
      <c r="D309" s="3"/>
      <c r="E309" s="3"/>
      <c r="F309" s="3"/>
      <c r="G309" s="3"/>
      <c r="H309" s="3"/>
      <c r="I309" s="3"/>
      <c r="J309" s="3"/>
      <c r="K309" s="3"/>
      <c r="L309" s="3"/>
      <c r="M309" s="3"/>
      <c r="N309" s="3"/>
      <c r="O309" s="3"/>
    </row>
    <row r="310" spans="1:15" x14ac:dyDescent="0.25">
      <c r="A310" s="3"/>
      <c r="B310" s="3"/>
      <c r="C310" s="3"/>
      <c r="D310" s="3"/>
      <c r="E310" s="3"/>
      <c r="F310" s="3"/>
      <c r="G310" s="3"/>
      <c r="H310" s="3"/>
      <c r="I310" s="3"/>
      <c r="J310" s="3"/>
      <c r="K310" s="3"/>
      <c r="L310" s="3"/>
      <c r="M310" s="3"/>
      <c r="N310" s="3"/>
      <c r="O310" s="3"/>
    </row>
    <row r="311" spans="1:15" x14ac:dyDescent="0.25">
      <c r="A311" s="3"/>
      <c r="B311" s="3"/>
      <c r="C311" s="3"/>
      <c r="D311" s="3"/>
      <c r="E311" s="3"/>
      <c r="F311" s="3"/>
      <c r="G311" s="3"/>
      <c r="H311" s="3"/>
      <c r="I311" s="3"/>
      <c r="J311" s="3"/>
      <c r="K311" s="3"/>
      <c r="L311" s="3"/>
      <c r="M311" s="3"/>
      <c r="N311" s="3"/>
      <c r="O311" s="3"/>
    </row>
    <row r="312" spans="1:15" x14ac:dyDescent="0.25">
      <c r="A312" s="3"/>
      <c r="B312" s="3"/>
      <c r="C312" s="3"/>
      <c r="D312" s="3"/>
      <c r="E312" s="3"/>
      <c r="F312" s="3"/>
      <c r="G312" s="3"/>
      <c r="H312" s="3"/>
      <c r="I312" s="3"/>
      <c r="J312" s="3"/>
      <c r="K312" s="3"/>
      <c r="L312" s="3"/>
      <c r="M312" s="3"/>
      <c r="N312" s="3"/>
      <c r="O312" s="3"/>
    </row>
    <row r="313" spans="1:15" x14ac:dyDescent="0.25">
      <c r="A313" s="3"/>
      <c r="B313" s="3"/>
      <c r="C313" s="3"/>
      <c r="D313" s="3"/>
      <c r="E313" s="3"/>
      <c r="F313" s="3"/>
      <c r="G313" s="3"/>
      <c r="H313" s="3"/>
      <c r="I313" s="3"/>
      <c r="J313" s="3"/>
      <c r="K313" s="3"/>
      <c r="L313" s="3"/>
      <c r="M313" s="3"/>
      <c r="N313" s="3"/>
      <c r="O313" s="3"/>
    </row>
    <row r="314" spans="1:15" x14ac:dyDescent="0.25">
      <c r="A314" s="3"/>
      <c r="B314" s="3"/>
      <c r="C314" s="3"/>
      <c r="D314" s="3"/>
      <c r="E314" s="3"/>
      <c r="F314" s="3"/>
      <c r="G314" s="3"/>
      <c r="H314" s="3"/>
      <c r="I314" s="3"/>
      <c r="J314" s="3"/>
      <c r="K314" s="3"/>
      <c r="L314" s="3"/>
      <c r="M314" s="3"/>
      <c r="N314" s="3"/>
      <c r="O314" s="3"/>
    </row>
    <row r="315" spans="1:15" x14ac:dyDescent="0.25">
      <c r="A315" s="3"/>
      <c r="B315" s="3"/>
      <c r="C315" s="3"/>
      <c r="D315" s="3"/>
      <c r="E315" s="3"/>
      <c r="F315" s="3"/>
      <c r="G315" s="3"/>
      <c r="H315" s="3"/>
      <c r="I315" s="3"/>
      <c r="J315" s="3"/>
      <c r="K315" s="3"/>
      <c r="L315" s="3"/>
      <c r="M315" s="3"/>
      <c r="N315" s="3"/>
      <c r="O315" s="3"/>
    </row>
    <row r="316" spans="1:15" x14ac:dyDescent="0.25">
      <c r="A316" s="3"/>
      <c r="B316" s="3"/>
      <c r="C316" s="3"/>
      <c r="D316" s="3"/>
      <c r="E316" s="3"/>
      <c r="F316" s="3"/>
      <c r="G316" s="3"/>
      <c r="H316" s="3"/>
      <c r="I316" s="3"/>
      <c r="J316" s="3"/>
      <c r="K316" s="3"/>
      <c r="L316" s="3"/>
      <c r="M316" s="3"/>
      <c r="N316" s="3"/>
      <c r="O316" s="3"/>
    </row>
    <row r="317" spans="1:15" x14ac:dyDescent="0.25">
      <c r="A317" s="3"/>
      <c r="B317" s="3"/>
      <c r="C317" s="3"/>
      <c r="D317" s="3"/>
      <c r="E317" s="3"/>
      <c r="F317" s="3"/>
      <c r="G317" s="3"/>
      <c r="H317" s="3"/>
      <c r="I317" s="3"/>
      <c r="J317" s="3"/>
      <c r="K317" s="3"/>
      <c r="L317" s="3"/>
      <c r="M317" s="3"/>
      <c r="N317" s="3"/>
      <c r="O317" s="3"/>
    </row>
    <row r="318" spans="1:15" x14ac:dyDescent="0.25">
      <c r="A318" s="3"/>
      <c r="B318" s="3"/>
      <c r="C318" s="3"/>
      <c r="D318" s="3"/>
      <c r="E318" s="3"/>
      <c r="F318" s="3"/>
      <c r="G318" s="3"/>
      <c r="H318" s="3"/>
      <c r="I318" s="3"/>
      <c r="J318" s="3"/>
      <c r="K318" s="3"/>
      <c r="L318" s="3"/>
      <c r="M318" s="3"/>
      <c r="N318" s="3"/>
      <c r="O318" s="3"/>
    </row>
    <row r="319" spans="1:15" x14ac:dyDescent="0.25">
      <c r="A319" s="3"/>
      <c r="B319" s="3"/>
      <c r="C319" s="3"/>
      <c r="D319" s="3"/>
      <c r="E319" s="3"/>
      <c r="F319" s="3"/>
      <c r="G319" s="3"/>
      <c r="H319" s="3"/>
      <c r="I319" s="3"/>
      <c r="J319" s="3"/>
      <c r="K319" s="3"/>
      <c r="L319" s="3"/>
      <c r="M319" s="3"/>
      <c r="N319" s="3"/>
      <c r="O319" s="3"/>
    </row>
    <row r="320" spans="1:15" x14ac:dyDescent="0.25">
      <c r="A320" s="3"/>
      <c r="B320" s="3"/>
      <c r="C320" s="3"/>
      <c r="D320" s="3"/>
      <c r="E320" s="3"/>
      <c r="F320" s="3"/>
      <c r="G320" s="3"/>
      <c r="H320" s="3"/>
      <c r="I320" s="3"/>
      <c r="J320" s="3"/>
      <c r="K320" s="3"/>
      <c r="L320" s="3"/>
      <c r="M320" s="3"/>
      <c r="N320" s="3"/>
      <c r="O320" s="3"/>
    </row>
    <row r="321" spans="1:15" x14ac:dyDescent="0.25">
      <c r="A321" s="3"/>
      <c r="B321" s="3"/>
      <c r="C321" s="3"/>
      <c r="D321" s="3"/>
      <c r="E321" s="3"/>
      <c r="F321" s="3"/>
      <c r="G321" s="3"/>
      <c r="H321" s="3"/>
      <c r="I321" s="3"/>
      <c r="J321" s="3"/>
      <c r="K321" s="3"/>
      <c r="L321" s="3"/>
      <c r="M321" s="3"/>
      <c r="N321" s="3"/>
      <c r="O321" s="3"/>
    </row>
    <row r="322" spans="1:15" x14ac:dyDescent="0.25">
      <c r="A322" s="3"/>
      <c r="B322" s="3"/>
      <c r="C322" s="3"/>
      <c r="D322" s="3"/>
      <c r="E322" s="3"/>
      <c r="F322" s="3"/>
      <c r="G322" s="3"/>
      <c r="H322" s="3"/>
      <c r="I322" s="3"/>
      <c r="J322" s="3"/>
      <c r="K322" s="3"/>
      <c r="L322" s="3"/>
      <c r="M322" s="3"/>
      <c r="N322" s="3"/>
      <c r="O322" s="3"/>
    </row>
    <row r="323" spans="1:15" x14ac:dyDescent="0.25">
      <c r="A323" s="3"/>
      <c r="B323" s="3"/>
      <c r="C323" s="3"/>
      <c r="D323" s="3"/>
      <c r="E323" s="3"/>
      <c r="F323" s="3"/>
      <c r="G323" s="3"/>
      <c r="H323" s="3"/>
      <c r="I323" s="3"/>
      <c r="J323" s="3"/>
      <c r="K323" s="3"/>
      <c r="L323" s="3"/>
      <c r="M323" s="3"/>
      <c r="N323" s="3"/>
      <c r="O323" s="3"/>
    </row>
    <row r="324" spans="1:15" x14ac:dyDescent="0.25">
      <c r="A324" s="3"/>
      <c r="B324" s="3"/>
      <c r="C324" s="3"/>
      <c r="D324" s="3"/>
      <c r="E324" s="3"/>
      <c r="F324" s="3"/>
      <c r="G324" s="3"/>
      <c r="H324" s="3"/>
      <c r="I324" s="3"/>
      <c r="J324" s="3"/>
      <c r="K324" s="3"/>
      <c r="L324" s="3"/>
      <c r="M324" s="3"/>
      <c r="N324" s="3"/>
      <c r="O324" s="3"/>
    </row>
    <row r="325" spans="1:15" x14ac:dyDescent="0.25">
      <c r="A325" s="3"/>
      <c r="B325" s="3"/>
      <c r="C325" s="3"/>
      <c r="D325" s="3"/>
      <c r="E325" s="3"/>
      <c r="F325" s="3"/>
      <c r="G325" s="3"/>
      <c r="H325" s="3"/>
      <c r="I325" s="3"/>
      <c r="J325" s="3"/>
      <c r="K325" s="3"/>
      <c r="L325" s="3"/>
      <c r="M325" s="3"/>
      <c r="N325" s="3"/>
      <c r="O325" s="3"/>
    </row>
    <row r="326" spans="1:15" x14ac:dyDescent="0.25">
      <c r="A326" s="3"/>
      <c r="B326" s="3"/>
      <c r="C326" s="3"/>
      <c r="D326" s="3"/>
      <c r="E326" s="3"/>
      <c r="F326" s="3"/>
      <c r="G326" s="3"/>
      <c r="H326" s="3"/>
      <c r="I326" s="3"/>
      <c r="J326" s="3"/>
      <c r="K326" s="3"/>
      <c r="L326" s="3"/>
      <c r="M326" s="3"/>
      <c r="N326" s="3"/>
      <c r="O326" s="3"/>
    </row>
    <row r="327" spans="1:15" x14ac:dyDescent="0.25">
      <c r="A327" s="3"/>
      <c r="B327" s="3"/>
      <c r="C327" s="3"/>
      <c r="D327" s="3"/>
      <c r="E327" s="3"/>
      <c r="F327" s="3"/>
      <c r="G327" s="3"/>
      <c r="H327" s="3"/>
      <c r="I327" s="3"/>
      <c r="J327" s="3"/>
      <c r="K327" s="3"/>
      <c r="L327" s="3"/>
      <c r="M327" s="3"/>
      <c r="N327" s="3"/>
      <c r="O327" s="3"/>
    </row>
    <row r="328" spans="1:15" x14ac:dyDescent="0.25">
      <c r="A328" s="3"/>
      <c r="B328" s="3"/>
      <c r="C328" s="3"/>
      <c r="D328" s="3"/>
      <c r="E328" s="3"/>
      <c r="F328" s="3"/>
      <c r="G328" s="3"/>
      <c r="H328" s="3"/>
      <c r="I328" s="3"/>
      <c r="J328" s="3"/>
      <c r="K328" s="3"/>
      <c r="L328" s="3"/>
      <c r="M328" s="3"/>
      <c r="N328" s="3"/>
      <c r="O328" s="3"/>
    </row>
    <row r="329" spans="1:15" x14ac:dyDescent="0.25">
      <c r="A329" s="3"/>
      <c r="B329" s="3"/>
      <c r="C329" s="3"/>
      <c r="D329" s="3"/>
      <c r="E329" s="3"/>
      <c r="F329" s="3"/>
      <c r="G329" s="3"/>
      <c r="H329" s="3"/>
      <c r="I329" s="3"/>
      <c r="J329" s="3"/>
      <c r="K329" s="3"/>
      <c r="L329" s="3"/>
      <c r="M329" s="3"/>
      <c r="N329" s="3"/>
      <c r="O329" s="3"/>
    </row>
    <row r="330" spans="1:15" x14ac:dyDescent="0.25">
      <c r="A330" s="3"/>
      <c r="B330" s="3"/>
      <c r="C330" s="3"/>
      <c r="D330" s="3"/>
      <c r="E330" s="3"/>
      <c r="F330" s="3"/>
      <c r="G330" s="3"/>
      <c r="H330" s="3"/>
      <c r="I330" s="3"/>
      <c r="J330" s="3"/>
      <c r="K330" s="3"/>
      <c r="L330" s="3"/>
      <c r="M330" s="3"/>
      <c r="N330" s="3"/>
      <c r="O330" s="3"/>
    </row>
    <row r="331" spans="1:15" x14ac:dyDescent="0.25">
      <c r="A331" s="3"/>
      <c r="B331" s="3"/>
      <c r="C331" s="3"/>
      <c r="D331" s="3"/>
      <c r="E331" s="3"/>
      <c r="F331" s="3"/>
      <c r="G331" s="3"/>
      <c r="H331" s="3"/>
      <c r="I331" s="3"/>
      <c r="J331" s="3"/>
      <c r="K331" s="3"/>
      <c r="L331" s="3"/>
      <c r="M331" s="3"/>
      <c r="N331" s="3"/>
      <c r="O331" s="3"/>
    </row>
    <row r="332" spans="1:15" x14ac:dyDescent="0.25">
      <c r="A332" s="3"/>
      <c r="B332" s="3"/>
      <c r="C332" s="3"/>
      <c r="D332" s="3"/>
      <c r="E332" s="3"/>
      <c r="F332" s="3"/>
      <c r="G332" s="3"/>
      <c r="H332" s="3"/>
      <c r="I332" s="3"/>
      <c r="J332" s="3"/>
      <c r="K332" s="3"/>
      <c r="L332" s="3"/>
      <c r="M332" s="3"/>
      <c r="N332" s="3"/>
      <c r="O332" s="3"/>
    </row>
    <row r="333" spans="1:15" x14ac:dyDescent="0.25">
      <c r="A333" s="3"/>
      <c r="B333" s="3"/>
      <c r="C333" s="3"/>
      <c r="D333" s="3"/>
      <c r="E333" s="3"/>
      <c r="F333" s="3"/>
      <c r="G333" s="3"/>
      <c r="H333" s="3"/>
      <c r="I333" s="3"/>
      <c r="J333" s="3"/>
      <c r="K333" s="3"/>
      <c r="L333" s="3"/>
      <c r="M333" s="3"/>
      <c r="N333" s="3"/>
      <c r="O333" s="3"/>
    </row>
    <row r="334" spans="1:15" x14ac:dyDescent="0.25">
      <c r="A334" s="3"/>
      <c r="B334" s="3"/>
      <c r="C334" s="3"/>
      <c r="D334" s="3"/>
      <c r="E334" s="3"/>
      <c r="F334" s="3"/>
      <c r="G334" s="3"/>
      <c r="H334" s="3"/>
      <c r="I334" s="3"/>
      <c r="J334" s="3"/>
      <c r="K334" s="3"/>
      <c r="L334" s="3"/>
      <c r="M334" s="3"/>
      <c r="N334" s="3"/>
      <c r="O334" s="3"/>
    </row>
    <row r="335" spans="1:15" x14ac:dyDescent="0.25">
      <c r="A335" s="3"/>
      <c r="B335" s="3"/>
      <c r="C335" s="3"/>
      <c r="D335" s="3"/>
      <c r="E335" s="3"/>
      <c r="F335" s="3"/>
      <c r="G335" s="3"/>
      <c r="H335" s="3"/>
      <c r="I335" s="3"/>
      <c r="J335" s="3"/>
      <c r="K335" s="3"/>
      <c r="L335" s="3"/>
      <c r="M335" s="3"/>
      <c r="N335" s="3"/>
      <c r="O335" s="3"/>
    </row>
    <row r="336" spans="1:15" x14ac:dyDescent="0.25">
      <c r="A336" s="3"/>
      <c r="B336" s="3"/>
      <c r="C336" s="3"/>
      <c r="D336" s="3"/>
      <c r="E336" s="3"/>
      <c r="F336" s="3"/>
      <c r="G336" s="3"/>
      <c r="H336" s="3"/>
      <c r="I336" s="3"/>
      <c r="J336" s="3"/>
      <c r="K336" s="3"/>
      <c r="L336" s="3"/>
      <c r="M336" s="3"/>
      <c r="N336" s="3"/>
      <c r="O336" s="3"/>
    </row>
    <row r="337" spans="1:15" x14ac:dyDescent="0.25">
      <c r="A337" s="3"/>
      <c r="B337" s="3"/>
      <c r="C337" s="3"/>
      <c r="D337" s="3"/>
      <c r="E337" s="3"/>
      <c r="F337" s="3"/>
      <c r="G337" s="3"/>
      <c r="H337" s="3"/>
      <c r="I337" s="3"/>
      <c r="J337" s="3"/>
      <c r="K337" s="3"/>
      <c r="L337" s="3"/>
      <c r="M337" s="3"/>
      <c r="N337" s="3"/>
      <c r="O337" s="3"/>
    </row>
    <row r="338" spans="1:15" x14ac:dyDescent="0.25">
      <c r="A338" s="3"/>
      <c r="B338" s="3"/>
      <c r="C338" s="3"/>
      <c r="D338" s="3"/>
      <c r="E338" s="3"/>
      <c r="F338" s="3"/>
      <c r="G338" s="3"/>
      <c r="H338" s="3"/>
      <c r="I338" s="3"/>
      <c r="J338" s="3"/>
      <c r="K338" s="3"/>
      <c r="L338" s="3"/>
      <c r="M338" s="3"/>
      <c r="N338" s="3"/>
      <c r="O338" s="3"/>
    </row>
    <row r="339" spans="1:15" x14ac:dyDescent="0.25">
      <c r="A339" s="3"/>
      <c r="B339" s="3"/>
      <c r="C339" s="3"/>
      <c r="D339" s="3"/>
      <c r="E339" s="3"/>
      <c r="F339" s="3"/>
      <c r="G339" s="3"/>
      <c r="H339" s="3"/>
      <c r="I339" s="3"/>
      <c r="J339" s="3"/>
      <c r="K339" s="3"/>
      <c r="L339" s="3"/>
      <c r="M339" s="3"/>
      <c r="N339" s="3"/>
      <c r="O339" s="3"/>
    </row>
    <row r="340" spans="1:15" x14ac:dyDescent="0.25">
      <c r="A340" s="3"/>
      <c r="B340" s="3"/>
      <c r="C340" s="3"/>
      <c r="D340" s="3"/>
      <c r="E340" s="3"/>
      <c r="F340" s="3"/>
      <c r="G340" s="3"/>
      <c r="H340" s="3"/>
      <c r="I340" s="3"/>
      <c r="J340" s="3"/>
      <c r="K340" s="3"/>
      <c r="L340" s="3"/>
      <c r="M340" s="3"/>
      <c r="N340" s="3"/>
      <c r="O340" s="3"/>
    </row>
    <row r="341" spans="1:15" x14ac:dyDescent="0.25">
      <c r="A341" s="3"/>
      <c r="B341" s="3"/>
      <c r="C341" s="3"/>
      <c r="D341" s="3"/>
      <c r="E341" s="3"/>
      <c r="F341" s="3"/>
      <c r="G341" s="3"/>
      <c r="H341" s="3"/>
      <c r="I341" s="3"/>
      <c r="J341" s="3"/>
      <c r="K341" s="3"/>
      <c r="L341" s="3"/>
      <c r="M341" s="3"/>
      <c r="N341" s="3"/>
      <c r="O341" s="3"/>
    </row>
    <row r="342" spans="1:15" x14ac:dyDescent="0.25">
      <c r="A342" s="3"/>
      <c r="B342" s="3"/>
      <c r="C342" s="3"/>
      <c r="D342" s="3"/>
      <c r="E342" s="3"/>
      <c r="F342" s="3"/>
      <c r="G342" s="3"/>
      <c r="H342" s="3"/>
      <c r="I342" s="3"/>
      <c r="J342" s="3"/>
      <c r="K342" s="3"/>
      <c r="L342" s="3"/>
      <c r="M342" s="3"/>
      <c r="N342" s="3"/>
      <c r="O342" s="3"/>
    </row>
    <row r="343" spans="1:15" x14ac:dyDescent="0.25">
      <c r="A343" s="3"/>
      <c r="B343" s="3"/>
      <c r="C343" s="3"/>
      <c r="D343" s="3"/>
      <c r="E343" s="3"/>
      <c r="F343" s="3"/>
      <c r="G343" s="3"/>
      <c r="H343" s="3"/>
      <c r="I343" s="3"/>
      <c r="J343" s="3"/>
      <c r="K343" s="3"/>
      <c r="L343" s="3"/>
      <c r="M343" s="3"/>
      <c r="N343" s="3"/>
      <c r="O343" s="3"/>
    </row>
    <row r="344" spans="1:15" x14ac:dyDescent="0.25">
      <c r="A344" s="3"/>
      <c r="B344" s="3"/>
      <c r="C344" s="3"/>
      <c r="D344" s="3"/>
      <c r="E344" s="3"/>
      <c r="F344" s="3"/>
      <c r="G344" s="3"/>
      <c r="H344" s="3"/>
      <c r="I344" s="3"/>
      <c r="J344" s="3"/>
      <c r="K344" s="3"/>
      <c r="L344" s="3"/>
      <c r="M344" s="3"/>
      <c r="N344" s="3"/>
      <c r="O344" s="3"/>
    </row>
    <row r="345" spans="1:15" x14ac:dyDescent="0.25">
      <c r="A345" s="3"/>
      <c r="B345" s="3"/>
      <c r="C345" s="3"/>
      <c r="D345" s="3"/>
      <c r="E345" s="3"/>
      <c r="F345" s="3"/>
      <c r="G345" s="3"/>
      <c r="H345" s="3"/>
      <c r="I345" s="3"/>
      <c r="J345" s="3"/>
      <c r="K345" s="3"/>
      <c r="L345" s="3"/>
      <c r="M345" s="3"/>
      <c r="N345" s="3"/>
      <c r="O345" s="3"/>
    </row>
    <row r="346" spans="1:15" x14ac:dyDescent="0.25">
      <c r="A346" s="3"/>
      <c r="B346" s="3"/>
      <c r="C346" s="3"/>
      <c r="D346" s="3"/>
      <c r="E346" s="3"/>
      <c r="F346" s="3"/>
      <c r="G346" s="3"/>
      <c r="H346" s="3"/>
      <c r="I346" s="3"/>
      <c r="J346" s="3"/>
      <c r="K346" s="3"/>
      <c r="L346" s="3"/>
      <c r="M346" s="3"/>
      <c r="N346" s="3"/>
      <c r="O346" s="3"/>
    </row>
    <row r="347" spans="1:15" x14ac:dyDescent="0.25">
      <c r="A347" s="3"/>
      <c r="B347" s="3"/>
      <c r="C347" s="3"/>
      <c r="D347" s="3"/>
      <c r="E347" s="3"/>
      <c r="F347" s="3"/>
      <c r="G347" s="3"/>
      <c r="H347" s="3"/>
      <c r="I347" s="3"/>
      <c r="J347" s="3"/>
      <c r="K347" s="3"/>
      <c r="L347" s="3"/>
      <c r="M347" s="3"/>
      <c r="N347" s="3"/>
      <c r="O347" s="3"/>
    </row>
    <row r="348" spans="1:15" x14ac:dyDescent="0.25">
      <c r="B348" s="3"/>
      <c r="C348" s="3"/>
      <c r="D348" s="3"/>
      <c r="E348" s="3"/>
      <c r="F348" s="3"/>
      <c r="G348" s="3"/>
      <c r="H348" s="3"/>
      <c r="I348" s="3"/>
      <c r="J348" s="3"/>
      <c r="K348" s="3"/>
      <c r="L348" s="3"/>
      <c r="M348" s="3"/>
      <c r="N348" s="3"/>
      <c r="O348" s="3"/>
    </row>
    <row r="349" spans="1:15" x14ac:dyDescent="0.25">
      <c r="B349" s="3"/>
      <c r="C349" s="3"/>
      <c r="D349" s="3"/>
      <c r="E349" s="3"/>
      <c r="F349" s="3"/>
      <c r="G349" s="3"/>
      <c r="H349" s="3"/>
      <c r="I349" s="3"/>
      <c r="J349" s="3"/>
      <c r="K349" s="3"/>
      <c r="L349" s="3"/>
      <c r="M349" s="3"/>
      <c r="N349" s="3"/>
      <c r="O349" s="3"/>
    </row>
    <row r="350" spans="1:15" x14ac:dyDescent="0.25">
      <c r="B350" s="3"/>
      <c r="C350" s="3"/>
      <c r="D350" s="3"/>
      <c r="E350" s="3"/>
      <c r="F350" s="3"/>
      <c r="G350" s="3"/>
      <c r="H350" s="3"/>
      <c r="I350" s="3"/>
      <c r="J350" s="3"/>
      <c r="K350" s="3"/>
      <c r="L350" s="3"/>
      <c r="M350" s="3"/>
      <c r="N350" s="3"/>
      <c r="O350" s="3"/>
    </row>
    <row r="351" spans="1:15" x14ac:dyDescent="0.25">
      <c r="B351" s="3"/>
      <c r="C351" s="3"/>
      <c r="D351" s="3"/>
      <c r="E351" s="3"/>
      <c r="F351" s="3"/>
      <c r="G351" s="3"/>
      <c r="H351" s="3"/>
      <c r="I351" s="3"/>
      <c r="J351" s="3"/>
      <c r="K351" s="3"/>
      <c r="L351" s="3"/>
      <c r="M351" s="3"/>
      <c r="N351" s="3"/>
      <c r="O351" s="3"/>
    </row>
    <row r="352" spans="1:15" x14ac:dyDescent="0.25">
      <c r="B352" s="3"/>
      <c r="C352" s="3"/>
      <c r="D352" s="3"/>
      <c r="E352" s="3"/>
      <c r="F352" s="3"/>
      <c r="G352" s="3"/>
      <c r="H352" s="3"/>
      <c r="I352" s="3"/>
      <c r="J352" s="3"/>
      <c r="K352" s="3"/>
      <c r="L352" s="3"/>
      <c r="M352" s="3"/>
      <c r="N352" s="3"/>
      <c r="O352" s="3"/>
    </row>
    <row r="353" spans="2:15" x14ac:dyDescent="0.25">
      <c r="B353" s="3"/>
      <c r="C353" s="3"/>
      <c r="D353" s="3"/>
      <c r="E353" s="3"/>
      <c r="F353" s="3"/>
      <c r="G353" s="3"/>
      <c r="H353" s="3"/>
      <c r="I353" s="3"/>
      <c r="J353" s="3"/>
      <c r="K353" s="3"/>
      <c r="L353" s="3"/>
      <c r="M353" s="3"/>
      <c r="N353" s="3"/>
      <c r="O353" s="3"/>
    </row>
    <row r="354" spans="2:15" x14ac:dyDescent="0.25">
      <c r="B354" s="3"/>
      <c r="C354" s="3"/>
      <c r="D354" s="3"/>
      <c r="E354" s="3"/>
      <c r="F354" s="3"/>
      <c r="G354" s="3"/>
      <c r="H354" s="3"/>
      <c r="I354" s="3"/>
      <c r="J354" s="3"/>
      <c r="K354" s="3"/>
      <c r="L354" s="3"/>
      <c r="M354" s="3"/>
      <c r="N354" s="3"/>
      <c r="O354" s="3"/>
    </row>
    <row r="355" spans="2:15" x14ac:dyDescent="0.25">
      <c r="B355" s="3"/>
      <c r="C355" s="3"/>
      <c r="D355" s="3"/>
      <c r="E355" s="3"/>
      <c r="F355" s="3"/>
      <c r="G355" s="3"/>
      <c r="H355" s="3"/>
      <c r="I355" s="3"/>
      <c r="J355" s="3"/>
      <c r="K355" s="3"/>
      <c r="L355" s="3"/>
      <c r="M355" s="3"/>
      <c r="N355" s="3"/>
      <c r="O355" s="3"/>
    </row>
    <row r="356" spans="2:15" x14ac:dyDescent="0.25">
      <c r="B356" s="3"/>
      <c r="C356" s="3"/>
      <c r="D356" s="3"/>
      <c r="E356" s="3"/>
      <c r="F356" s="3"/>
      <c r="G356" s="3"/>
      <c r="H356" s="3"/>
      <c r="I356" s="3"/>
      <c r="J356" s="3"/>
      <c r="K356" s="3"/>
      <c r="L356" s="3"/>
      <c r="M356" s="3"/>
      <c r="N356" s="3"/>
      <c r="O356" s="3"/>
    </row>
    <row r="357" spans="2:15" x14ac:dyDescent="0.25">
      <c r="B357" s="3"/>
      <c r="C357" s="3"/>
      <c r="D357" s="3"/>
      <c r="E357" s="3"/>
      <c r="F357" s="3"/>
      <c r="G357" s="3"/>
      <c r="H357" s="3"/>
      <c r="I357" s="3"/>
      <c r="J357" s="3"/>
      <c r="K357" s="3"/>
      <c r="L357" s="3"/>
      <c r="M357" s="3"/>
      <c r="N357" s="3"/>
      <c r="O357" s="3"/>
    </row>
    <row r="358" spans="2:15" x14ac:dyDescent="0.25">
      <c r="B358" s="3"/>
      <c r="C358" s="3"/>
      <c r="D358" s="3"/>
      <c r="E358" s="3"/>
      <c r="F358" s="3"/>
      <c r="G358" s="3"/>
      <c r="H358" s="3"/>
      <c r="I358" s="3"/>
      <c r="J358" s="3"/>
      <c r="K358" s="3"/>
      <c r="L358" s="3"/>
      <c r="M358" s="3"/>
      <c r="N358" s="3"/>
      <c r="O358" s="3"/>
    </row>
    <row r="359" spans="2:15" x14ac:dyDescent="0.25">
      <c r="B359" s="3"/>
      <c r="C359" s="3"/>
      <c r="D359" s="3"/>
      <c r="E359" s="3"/>
      <c r="F359" s="3"/>
      <c r="G359" s="3"/>
      <c r="H359" s="3"/>
      <c r="I359" s="3"/>
      <c r="J359" s="3"/>
      <c r="K359" s="3"/>
      <c r="L359" s="3"/>
      <c r="M359" s="3"/>
      <c r="N359" s="3"/>
      <c r="O359" s="3"/>
    </row>
    <row r="360" spans="2:15" x14ac:dyDescent="0.25">
      <c r="B360" s="3"/>
      <c r="C360" s="3"/>
      <c r="D360" s="3"/>
      <c r="E360" s="3"/>
      <c r="F360" s="3"/>
      <c r="G360" s="3"/>
      <c r="H360" s="3"/>
      <c r="I360" s="3"/>
      <c r="J360" s="3"/>
      <c r="K360" s="3"/>
      <c r="L360" s="3"/>
      <c r="M360" s="3"/>
      <c r="N360" s="3"/>
      <c r="O360" s="3"/>
    </row>
    <row r="361" spans="2:15" x14ac:dyDescent="0.25">
      <c r="B361" s="3"/>
      <c r="C361" s="3"/>
      <c r="D361" s="3"/>
      <c r="E361" s="3"/>
      <c r="F361" s="3"/>
      <c r="G361" s="3"/>
      <c r="H361" s="3"/>
      <c r="I361" s="3"/>
      <c r="J361" s="3"/>
      <c r="K361" s="3"/>
      <c r="L361" s="3"/>
      <c r="M361" s="3"/>
      <c r="N361" s="3"/>
      <c r="O361" s="3"/>
    </row>
    <row r="362" spans="2:15" x14ac:dyDescent="0.25">
      <c r="B362" s="3"/>
      <c r="C362" s="3"/>
      <c r="D362" s="3"/>
      <c r="E362" s="3"/>
      <c r="F362" s="3"/>
      <c r="G362" s="3"/>
      <c r="H362" s="3"/>
      <c r="I362" s="3"/>
      <c r="J362" s="3"/>
      <c r="K362" s="3"/>
      <c r="L362" s="3"/>
      <c r="M362" s="3"/>
      <c r="N362" s="3"/>
      <c r="O362" s="3"/>
    </row>
    <row r="363" spans="2:15" x14ac:dyDescent="0.25">
      <c r="B363" s="3"/>
      <c r="C363" s="3"/>
      <c r="D363" s="3"/>
      <c r="E363" s="3"/>
      <c r="F363" s="3"/>
      <c r="G363" s="3"/>
      <c r="H363" s="3"/>
      <c r="I363" s="3"/>
      <c r="J363" s="3"/>
      <c r="K363" s="3"/>
      <c r="L363" s="3"/>
      <c r="M363" s="3"/>
      <c r="N363" s="3"/>
      <c r="O363" s="3"/>
    </row>
    <row r="364" spans="2:15" x14ac:dyDescent="0.25">
      <c r="B364" s="3"/>
      <c r="C364" s="3"/>
      <c r="D364" s="3"/>
      <c r="E364" s="3"/>
      <c r="F364" s="3"/>
      <c r="G364" s="3"/>
      <c r="H364" s="3"/>
      <c r="I364" s="3"/>
      <c r="J364" s="3"/>
      <c r="K364" s="3"/>
      <c r="L364" s="3"/>
      <c r="M364" s="3"/>
      <c r="N364" s="3"/>
      <c r="O364" s="3"/>
    </row>
    <row r="365" spans="2:15" x14ac:dyDescent="0.25">
      <c r="B365" s="3"/>
      <c r="C365" s="3"/>
      <c r="D365" s="3"/>
      <c r="E365" s="3"/>
      <c r="F365" s="3"/>
      <c r="G365" s="3"/>
      <c r="H365" s="3"/>
      <c r="I365" s="3"/>
      <c r="J365" s="3"/>
      <c r="K365" s="3"/>
      <c r="L365" s="3"/>
      <c r="M365" s="3"/>
      <c r="N365" s="3"/>
      <c r="O365" s="3"/>
    </row>
    <row r="366" spans="2:15" x14ac:dyDescent="0.25">
      <c r="B366" s="3"/>
      <c r="C366" s="3"/>
      <c r="D366" s="3"/>
      <c r="E366" s="3"/>
      <c r="F366" s="3"/>
      <c r="G366" s="3"/>
      <c r="H366" s="3"/>
      <c r="I366" s="3"/>
      <c r="J366" s="3"/>
      <c r="K366" s="3"/>
      <c r="L366" s="3"/>
      <c r="M366" s="3"/>
      <c r="N366" s="3"/>
      <c r="O366" s="3"/>
    </row>
  </sheetData>
  <sheetProtection algorithmName="SHA-512" hashValue="TJPXhRvAniALnCbl2gaZOQuKG5qQdZi0lm7Usxcux6WMBEQKVNc03mSgYNXJEeLyzQPLAV5VDnkb040WIWZxug==" saltValue="joSw0DgjbNnwSHTsEoURog==" spinCount="100000" sheet="1" objects="1" scenarios="1"/>
  <mergeCells count="22">
    <mergeCell ref="C7:M7"/>
    <mergeCell ref="A1:P1"/>
    <mergeCell ref="B2:O2"/>
    <mergeCell ref="C4:I4"/>
    <mergeCell ref="C5:O5"/>
    <mergeCell ref="C6:O6"/>
    <mergeCell ref="C8:O8"/>
    <mergeCell ref="C13:E13"/>
    <mergeCell ref="G13:J13"/>
    <mergeCell ref="D14:E14"/>
    <mergeCell ref="G14:H14"/>
    <mergeCell ref="I14:J14"/>
    <mergeCell ref="C44:G44"/>
    <mergeCell ref="H44:J44"/>
    <mergeCell ref="L45:N45"/>
    <mergeCell ref="L46:L48"/>
    <mergeCell ref="D15:E15"/>
    <mergeCell ref="C16:C20"/>
    <mergeCell ref="D16:E20"/>
    <mergeCell ref="C22:J22"/>
    <mergeCell ref="L23:N23"/>
    <mergeCell ref="H33:I33"/>
  </mergeCells>
  <conditionalFormatting sqref="F46:F88">
    <cfRule type="cellIs" dxfId="167" priority="1" stopIfTrue="1" operator="lessThan">
      <formula>$G$25</formula>
    </cfRule>
    <cfRule type="cellIs" dxfId="166" priority="2" stopIfTrue="1" operator="between">
      <formula>$G$25</formula>
      <formula>$G$28</formula>
    </cfRule>
    <cfRule type="cellIs" dxfId="165" priority="3" stopIfTrue="1" operator="greaterThan">
      <formula>$G$28</formula>
    </cfRule>
  </conditionalFormatting>
  <conditionalFormatting sqref="H24:H28 G46:G88">
    <cfRule type="cellIs" dxfId="164" priority="9" stopIfTrue="1" operator="equal">
      <formula>20</formula>
    </cfRule>
    <cfRule type="cellIs" dxfId="163" priority="10" stopIfTrue="1" operator="lessThan">
      <formula>20</formula>
    </cfRule>
    <cfRule type="cellIs" dxfId="162" priority="11" stopIfTrue="1" operator="greaterThan">
      <formula>20</formula>
    </cfRule>
  </conditionalFormatting>
  <conditionalFormatting sqref="J25:J28">
    <cfRule type="cellIs" dxfId="161" priority="4" stopIfTrue="1" operator="equal">
      <formula>35</formula>
    </cfRule>
    <cfRule type="cellIs" dxfId="160" priority="5" stopIfTrue="1" operator="lessThan">
      <formula>35</formula>
    </cfRule>
    <cfRule type="cellIs" dxfId="159" priority="6" stopIfTrue="1" operator="greaterThan">
      <formula>35</formula>
    </cfRule>
  </conditionalFormatting>
  <conditionalFormatting sqref="J46:J88">
    <cfRule type="cellIs" dxfId="158" priority="12" stopIfTrue="1" operator="between">
      <formula>#REF!</formula>
      <formula>#REF!</formula>
    </cfRule>
    <cfRule type="cellIs" dxfId="157" priority="13" stopIfTrue="1" operator="lessThan">
      <formula>#REF!</formula>
    </cfRule>
    <cfRule type="cellIs" dxfId="156" priority="14" stopIfTrue="1" operator="greaterThan">
      <formula>#REF!</formula>
    </cfRule>
  </conditionalFormatting>
  <conditionalFormatting sqref="N24:N28">
    <cfRule type="cellIs" dxfId="155" priority="7" stopIfTrue="1" operator="equal">
      <formula>"Incorrect"</formula>
    </cfRule>
    <cfRule type="cellIs" dxfId="154" priority="8" stopIfTrue="1" operator="equal">
      <formula>"Correct"</formula>
    </cfRule>
  </conditionalFormatting>
  <pageMargins left="0.23622047244094491" right="0.23622047244094491" top="0.74803149606299213" bottom="0.74803149606299213" header="0.31496062992125984" footer="0.31496062992125984"/>
  <pageSetup paperSize="9" scale="50" fitToHeight="1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B65BF354A764F498BBCEB840523FC28" ma:contentTypeVersion="20" ma:contentTypeDescription="Create a new document." ma:contentTypeScope="" ma:versionID="5b053fbb18c0cce5f54ea701a7ecc067">
  <xsd:schema xmlns:xsd="http://www.w3.org/2001/XMLSchema" xmlns:xs="http://www.w3.org/2001/XMLSchema" xmlns:p="http://schemas.microsoft.com/office/2006/metadata/properties" xmlns:ns2="f83f4437-499e-4a75-9c9b-164fd938e132" xmlns:ns3="1dc5f9eb-0c87-470f-a92e-485f8dfc0313" targetNamespace="http://schemas.microsoft.com/office/2006/metadata/properties" ma:root="true" ma:fieldsID="877a2faa437f95eea88cf17f44a5afc7" ns2:_="" ns3:_="">
    <xsd:import namespace="f83f4437-499e-4a75-9c9b-164fd938e132"/>
    <xsd:import namespace="1dc5f9eb-0c87-470f-a92e-485f8dfc0313"/>
    <xsd:element name="properties">
      <xsd:complexType>
        <xsd:sequence>
          <xsd:element name="documentManagement">
            <xsd:complexType>
              <xsd:all>
                <xsd:element ref="ns2:MediaServiceMetadata" minOccurs="0"/>
                <xsd:element ref="ns2:MediaServiceFastMetadata" minOccurs="0"/>
                <xsd:element ref="ns2:ProductCategory" minOccurs="0"/>
                <xsd:element ref="ns2:h162c42e7e8b48a0aebafabbd0b4d9d8" minOccurs="0"/>
                <xsd:element ref="ns3:TaxCatchAll" minOccurs="0"/>
                <xsd:element ref="ns2:MediaServiceDateTaken" minOccurs="0"/>
                <xsd:element ref="ns2:MediaLengthInSeconds" minOccurs="0"/>
                <xsd:element ref="ns2:MediaServiceAutoKeyPoints" minOccurs="0"/>
                <xsd:element ref="ns2:MediaServiceKeyPoints" minOccurs="0"/>
                <xsd:element ref="ns2:MediaServiceGenerationTime" minOccurs="0"/>
                <xsd:element ref="ns2:MediaServiceEventHashCode" minOccurs="0"/>
                <xsd:element ref="ns2:MediaServiceOCR" minOccurs="0"/>
                <xsd:element ref="ns2:lcf76f155ced4ddcb4097134ff3c332f"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3f4437-499e-4a75-9c9b-164fd938e1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ProductCategory" ma:index="10" nillable="true" ma:displayName="Product Category" ma:default="Multi-category" ma:description="Product category per F&amp;B website navigation" ma:format="Dropdown" ma:internalName="ProductCategory">
      <xsd:simpleType>
        <xsd:restriction base="dms:Choice">
          <xsd:enumeration value="Allergens"/>
          <xsd:enumeration value="ATP Monitoring"/>
          <xsd:enumeration value="Enzymes &amp; Efficiency Tests"/>
          <xsd:enumeration value="Indicator Organisms"/>
          <xsd:enumeration value="Microbial Screening"/>
          <xsd:enumeration value="Mycotoxins"/>
          <xsd:enumeration value="Pathogen Detection"/>
          <xsd:enumeration value="Sample Collection"/>
          <xsd:enumeration value="Multi-category"/>
        </xsd:restriction>
      </xsd:simpleType>
    </xsd:element>
    <xsd:element name="h162c42e7e8b48a0aebafabbd0b4d9d8" ma:index="12" nillable="true" ma:taxonomy="true" ma:internalName="h162c42e7e8b48a0aebafabbd0b4d9d8" ma:taxonomyFieldName="Tags" ma:displayName="Tags" ma:default="" ma:fieldId="{1162c42e-7e8b-48a0-aeba-fabbd0b4d9d8}" ma:taxonomyMulti="true" ma:sspId="61a72e9b-81a3-48eb-af7c-f247de5c948d" ma:termSetId="18843827-0de4-4578-b237-1765c0d8ea3b" ma:anchorId="00000000-0000-0000-0000-000000000000" ma:open="true" ma:isKeyword="false">
      <xsd:complexType>
        <xsd:sequence>
          <xsd:element ref="pc:Terms" minOccurs="0" maxOccurs="1"/>
        </xsd:sequence>
      </xsd:complex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1a72e9b-81a3-48eb-af7c-f247de5c948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dc5f9eb-0c87-470f-a92e-485f8dfc0313"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fd165da8-dac0-4987-8552-3388fabcda5e}" ma:internalName="TaxCatchAll" ma:showField="CatchAllData" ma:web="1dc5f9eb-0c87-470f-a92e-485f8dfc0313">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roductCategory xmlns="f83f4437-499e-4a75-9c9b-164fd938e132">Multi-category</ProductCategory>
    <TaxCatchAll xmlns="1dc5f9eb-0c87-470f-a92e-485f8dfc0313" xsi:nil="true"/>
    <h162c42e7e8b48a0aebafabbd0b4d9d8 xmlns="f83f4437-499e-4a75-9c9b-164fd938e132">
      <Terms xmlns="http://schemas.microsoft.com/office/infopath/2007/PartnerControls"/>
    </h162c42e7e8b48a0aebafabbd0b4d9d8>
    <lcf76f155ced4ddcb4097134ff3c332f xmlns="f83f4437-499e-4a75-9c9b-164fd938e132">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DF60A82-7FC2-46B7-96D0-D9E2021428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3f4437-499e-4a75-9c9b-164fd938e132"/>
    <ds:schemaRef ds:uri="1dc5f9eb-0c87-470f-a92e-485f8dfc031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B9F782-111B-48DB-8E55-DC5F2CC082EC}">
  <ds:schemaRefs>
    <ds:schemaRef ds:uri="http://schemas.microsoft.com/office/2006/metadata/properties"/>
    <ds:schemaRef ds:uri="http://schemas.microsoft.com/office/infopath/2007/PartnerControls"/>
    <ds:schemaRef ds:uri="f83f4437-499e-4a75-9c9b-164fd938e132"/>
    <ds:schemaRef ds:uri="1dc5f9eb-0c87-470f-a92e-485f8dfc0313"/>
  </ds:schemaRefs>
</ds:datastoreItem>
</file>

<file path=customXml/itemProps3.xml><?xml version="1.0" encoding="utf-8"?>
<ds:datastoreItem xmlns:ds="http://schemas.openxmlformats.org/officeDocument/2006/customXml" ds:itemID="{D01D16EA-09AA-4896-A644-589914E2971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AlerTox ELISA Almond</vt:lpstr>
      <vt:lpstr>AlerTox ELISA BLG</vt:lpstr>
      <vt:lpstr>AlerTox ELISA Casein</vt:lpstr>
      <vt:lpstr>AlerTox ELISA Cashew</vt:lpstr>
      <vt:lpstr>AlerTox ELISA Coconut</vt:lpstr>
      <vt:lpstr>AlerTox ELISA Crustacean</vt:lpstr>
      <vt:lpstr>AlerTox ELISA Egg</vt:lpstr>
      <vt:lpstr>AlerTox ELISA Fish</vt:lpstr>
      <vt:lpstr>AlerTox ELISA Hazelnut</vt:lpstr>
      <vt:lpstr>AlerTox ELISA Lupine</vt:lpstr>
      <vt:lpstr>AlerTox ELISA Lysozyme</vt:lpstr>
      <vt:lpstr>AlerTox ELISA Macadamia</vt:lpstr>
      <vt:lpstr>AlerTox ELISA Milk</vt:lpstr>
      <vt:lpstr>AlerTox ELISA Mustard</vt:lpstr>
      <vt:lpstr>AlerTox ELISA Ovalbumin (OVA)</vt:lpstr>
      <vt:lpstr>AlerTox ELISA Peanut</vt:lpstr>
      <vt:lpstr>AlerTox ELISA Pistachio</vt:lpstr>
      <vt:lpstr>AlerTox ELISA Sesame</vt:lpstr>
      <vt:lpstr>AlerTox ELISA Soy (STI)</vt:lpstr>
      <vt:lpstr>AlerTox ELISA Walnut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Salagre Simon</dc:creator>
  <cp:lastModifiedBy>Christine Hilbert</cp:lastModifiedBy>
  <dcterms:created xsi:type="dcterms:W3CDTF">2023-09-20T14:49:48Z</dcterms:created>
  <dcterms:modified xsi:type="dcterms:W3CDTF">2023-11-15T14:19:28Z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0x0101005B65BF354A764F498BBCEB840523FC28</vt:lpwstr>
  </property>
  <property fmtid="{D5CDD505-2E9C-101B-9397-08002B2CF9AE}" pid="3" name="MediaServiceImageTags">
    <vt:lpwstr/>
  </property>
  <property fmtid="{D5CDD505-2E9C-101B-9397-08002B2CF9AE}" pid="4" name="Tags">
    <vt:lpwstr/>
  </property>
</Properties>
</file>