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medicalpackaging-my.sharepoint.com/personal/cmcguill_hygiena_com/Documents/Desktop/Mycotoxins/Calculation sheets/"/>
    </mc:Choice>
  </mc:AlternateContent>
  <xr:revisionPtr revIDLastSave="75" documentId="8_{6DBE95CD-A2DC-4363-B5FB-D0DA4A922DD8}" xr6:coauthVersionLast="47" xr6:coauthVersionMax="47" xr10:uidLastSave="{A1034D46-0DB0-41B2-8017-1C57B7CAFA25}"/>
  <workbookProtection workbookAlgorithmName="SHA-512" workbookHashValue="0zFzCcKD1MtWWE26TrR6rWRoD8ts2j1f6F/GrbHKTz6RVLHV/MWCd5nnFJaKrtOtMAxFLiTZEjM3VEV7dcbSaw==" workbookSaltValue="Nlk10PtR+oecHqJOY/wlwg==" workbookSpinCount="100000" lockStructure="1"/>
  <bookViews>
    <workbookView xWindow="22932" yWindow="12" windowWidth="23256" windowHeight="12576" xr2:uid="{00000000-000D-0000-FFFF-FFFF00000000}"/>
  </bookViews>
  <sheets>
    <sheet name="Aflatoxin B1" sheetId="1" r:id="rId1"/>
    <sheet name="Aflatoxin B1 Low Matrix" sheetId="2" r:id="rId2"/>
    <sheet name="Aflatoxin M1" sheetId="3" r:id="rId3"/>
    <sheet name="Aflatoxin M1 Ultra" sheetId="15" r:id="rId4"/>
    <sheet name="Aflatoxin M1 Urine" sheetId="5" r:id="rId5"/>
    <sheet name="Total Aflatoxin" sheetId="6" r:id="rId6"/>
    <sheet name="Total Aflatoxin Low Matrix" sheetId="7" r:id="rId7"/>
    <sheet name="Deoxynivalenol" sheetId="8" r:id="rId8"/>
    <sheet name="Deoxynivalenol RAPID" sheetId="23" r:id="rId9"/>
    <sheet name="Fumonisin Hydro" sheetId="9" r:id="rId10"/>
    <sheet name="Fumonisin in Urine" sheetId="17" r:id="rId11"/>
    <sheet name="Ochratoxin A Universal" sheetId="11" r:id="rId12"/>
    <sheet name="Zearalenone Low Matrix" sheetId="16" r:id="rId13"/>
    <sheet name="Mycotox Total Aflatoxin" sheetId="18" r:id="rId14"/>
    <sheet name="Helica Total Aflatoxin Hydro" sheetId="19" r:id="rId15"/>
    <sheet name="T-2 toxin" sheetId="2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E16" i="6" s="1"/>
  <c r="D17" i="6"/>
  <c r="E17" i="6"/>
  <c r="G17" i="6" s="1"/>
  <c r="F17" i="6"/>
  <c r="D70" i="23"/>
  <c r="D69" i="23"/>
  <c r="D68" i="23"/>
  <c r="E68" i="23" s="1"/>
  <c r="D67" i="23"/>
  <c r="D66" i="23"/>
  <c r="D65" i="23"/>
  <c r="D64" i="23"/>
  <c r="E64" i="23" s="1"/>
  <c r="D63" i="23"/>
  <c r="D62" i="23"/>
  <c r="D61" i="23"/>
  <c r="D60" i="23"/>
  <c r="E60" i="23" s="1"/>
  <c r="D59" i="23"/>
  <c r="D58" i="23"/>
  <c r="D57" i="23"/>
  <c r="D56" i="23"/>
  <c r="E56" i="23" s="1"/>
  <c r="D55" i="23"/>
  <c r="D54" i="23"/>
  <c r="D53" i="23"/>
  <c r="D52" i="23"/>
  <c r="E52" i="23" s="1"/>
  <c r="D51" i="23"/>
  <c r="D50" i="23"/>
  <c r="D49" i="23"/>
  <c r="D48" i="23"/>
  <c r="E48" i="23" s="1"/>
  <c r="D47" i="23"/>
  <c r="D46" i="23"/>
  <c r="D45" i="23"/>
  <c r="D44" i="23"/>
  <c r="E44" i="23" s="1"/>
  <c r="D43" i="23"/>
  <c r="D42" i="23"/>
  <c r="D41" i="23"/>
  <c r="D40" i="23"/>
  <c r="E40" i="23" s="1"/>
  <c r="F21" i="23"/>
  <c r="D21" i="23"/>
  <c r="F20" i="23"/>
  <c r="D20" i="23"/>
  <c r="E20" i="23" s="1"/>
  <c r="G20" i="23" s="1"/>
  <c r="F19" i="23"/>
  <c r="D19" i="23"/>
  <c r="F18" i="23"/>
  <c r="D18" i="23"/>
  <c r="E18" i="23" s="1"/>
  <c r="G18" i="23" s="1"/>
  <c r="F17" i="23"/>
  <c r="D17" i="23"/>
  <c r="D16" i="23"/>
  <c r="E69" i="23" s="1"/>
  <c r="E17" i="23" l="1"/>
  <c r="G17" i="23" s="1"/>
  <c r="E19" i="23"/>
  <c r="G19" i="23" s="1"/>
  <c r="E21" i="23"/>
  <c r="G21" i="23" s="1"/>
  <c r="E42" i="23"/>
  <c r="E46" i="23"/>
  <c r="E50" i="23"/>
  <c r="E54" i="23"/>
  <c r="F54" i="23" s="1"/>
  <c r="E58" i="23"/>
  <c r="E62" i="23"/>
  <c r="E66" i="23"/>
  <c r="E70" i="23"/>
  <c r="B30" i="23"/>
  <c r="B29" i="23"/>
  <c r="B31" i="23"/>
  <c r="F50" i="23"/>
  <c r="F70" i="23"/>
  <c r="F60" i="23"/>
  <c r="E16" i="23"/>
  <c r="F69" i="23" s="1"/>
  <c r="E43" i="23"/>
  <c r="F43" i="23" s="1"/>
  <c r="E47" i="23"/>
  <c r="E51" i="23"/>
  <c r="E55" i="23"/>
  <c r="F55" i="23" s="1"/>
  <c r="E59" i="23"/>
  <c r="F59" i="23" s="1"/>
  <c r="E63" i="23"/>
  <c r="E67" i="23"/>
  <c r="E41" i="23"/>
  <c r="F41" i="23" s="1"/>
  <c r="E45" i="23"/>
  <c r="F45" i="23" s="1"/>
  <c r="E49" i="23"/>
  <c r="E53" i="23"/>
  <c r="E57" i="23"/>
  <c r="F57" i="23" s="1"/>
  <c r="E61" i="23"/>
  <c r="F61" i="23" s="1"/>
  <c r="E65" i="23"/>
  <c r="D70" i="22"/>
  <c r="D69" i="22"/>
  <c r="D68" i="22"/>
  <c r="E68" i="22" s="1"/>
  <c r="D67" i="22"/>
  <c r="E67" i="22" s="1"/>
  <c r="D66" i="22"/>
  <c r="D65" i="22"/>
  <c r="D64" i="22"/>
  <c r="E64" i="22" s="1"/>
  <c r="D63" i="22"/>
  <c r="E63" i="22" s="1"/>
  <c r="D62" i="22"/>
  <c r="D61" i="22"/>
  <c r="D60" i="22"/>
  <c r="E60" i="22" s="1"/>
  <c r="D59" i="22"/>
  <c r="E59" i="22" s="1"/>
  <c r="D58" i="22"/>
  <c r="D57" i="22"/>
  <c r="D56" i="22"/>
  <c r="E56" i="22" s="1"/>
  <c r="D55" i="22"/>
  <c r="E55" i="22" s="1"/>
  <c r="D54" i="22"/>
  <c r="D53" i="22"/>
  <c r="D52" i="22"/>
  <c r="E52" i="22" s="1"/>
  <c r="D51" i="22"/>
  <c r="E51" i="22" s="1"/>
  <c r="D50" i="22"/>
  <c r="D49" i="22"/>
  <c r="D48" i="22"/>
  <c r="E48" i="22" s="1"/>
  <c r="D47" i="22"/>
  <c r="E47" i="22" s="1"/>
  <c r="D46" i="22"/>
  <c r="D45" i="22"/>
  <c r="D44" i="22"/>
  <c r="E44" i="22" s="1"/>
  <c r="D43" i="22"/>
  <c r="E43" i="22" s="1"/>
  <c r="D42" i="22"/>
  <c r="D41" i="22"/>
  <c r="D40" i="22"/>
  <c r="E40" i="22" s="1"/>
  <c r="F21" i="22"/>
  <c r="D21" i="22"/>
  <c r="F20" i="22"/>
  <c r="D20" i="22"/>
  <c r="F19" i="22"/>
  <c r="D19" i="22"/>
  <c r="F18" i="22"/>
  <c r="D18" i="22"/>
  <c r="F17" i="22"/>
  <c r="D17" i="22"/>
  <c r="D16" i="22"/>
  <c r="E69" i="22" s="1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F21" i="19"/>
  <c r="D21" i="19"/>
  <c r="F20" i="19"/>
  <c r="D20" i="19"/>
  <c r="F19" i="19"/>
  <c r="D19" i="19"/>
  <c r="F18" i="19"/>
  <c r="D18" i="19"/>
  <c r="F17" i="19"/>
  <c r="D17" i="19"/>
  <c r="D16" i="19"/>
  <c r="E57" i="19" s="1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F21" i="18"/>
  <c r="D21" i="18"/>
  <c r="F20" i="18"/>
  <c r="D20" i="18"/>
  <c r="F19" i="18"/>
  <c r="D19" i="18"/>
  <c r="F18" i="18"/>
  <c r="D18" i="18"/>
  <c r="F17" i="18"/>
  <c r="D17" i="18"/>
  <c r="D16" i="18"/>
  <c r="E69" i="18" s="1"/>
  <c r="G69" i="23" l="1"/>
  <c r="I69" i="23" s="1"/>
  <c r="F52" i="23"/>
  <c r="G52" i="23" s="1"/>
  <c r="I52" i="23" s="1"/>
  <c r="F66" i="23"/>
  <c r="G66" i="23" s="1"/>
  <c r="I66" i="23" s="1"/>
  <c r="F46" i="23"/>
  <c r="G46" i="23" s="1"/>
  <c r="I46" i="23" s="1"/>
  <c r="F53" i="23"/>
  <c r="F67" i="23"/>
  <c r="F51" i="23"/>
  <c r="F68" i="23"/>
  <c r="F48" i="23"/>
  <c r="F62" i="23"/>
  <c r="F65" i="23"/>
  <c r="F49" i="23"/>
  <c r="G49" i="23" s="1"/>
  <c r="I49" i="23" s="1"/>
  <c r="F63" i="23"/>
  <c r="F47" i="23"/>
  <c r="F64" i="23"/>
  <c r="F44" i="23"/>
  <c r="G44" i="23" s="1"/>
  <c r="I44" i="23" s="1"/>
  <c r="G53" i="23"/>
  <c r="I53" i="23" s="1"/>
  <c r="G67" i="23"/>
  <c r="I67" i="23" s="1"/>
  <c r="G51" i="23"/>
  <c r="I51" i="23" s="1"/>
  <c r="G68" i="23"/>
  <c r="I68" i="23" s="1"/>
  <c r="G70" i="23"/>
  <c r="I70" i="23" s="1"/>
  <c r="G54" i="23"/>
  <c r="I54" i="23" s="1"/>
  <c r="G65" i="23"/>
  <c r="I65" i="23" s="1"/>
  <c r="G63" i="23"/>
  <c r="I63" i="23" s="1"/>
  <c r="G47" i="23"/>
  <c r="I47" i="23" s="1"/>
  <c r="G64" i="23"/>
  <c r="I64" i="23" s="1"/>
  <c r="G48" i="23"/>
  <c r="I48" i="23" s="1"/>
  <c r="G50" i="23"/>
  <c r="I50" i="23" s="1"/>
  <c r="G61" i="23"/>
  <c r="I61" i="23" s="1"/>
  <c r="G45" i="23"/>
  <c r="I45" i="23" s="1"/>
  <c r="G59" i="23"/>
  <c r="I59" i="23" s="1"/>
  <c r="G43" i="23"/>
  <c r="I43" i="23" s="1"/>
  <c r="G60" i="23"/>
  <c r="I60" i="23" s="1"/>
  <c r="G62" i="23"/>
  <c r="I62" i="23" s="1"/>
  <c r="G57" i="23"/>
  <c r="I57" i="23" s="1"/>
  <c r="G41" i="23"/>
  <c r="I41" i="23" s="1"/>
  <c r="G55" i="23"/>
  <c r="I55" i="23" s="1"/>
  <c r="F56" i="23"/>
  <c r="G56" i="23" s="1"/>
  <c r="I56" i="23" s="1"/>
  <c r="F40" i="23"/>
  <c r="G40" i="23" s="1"/>
  <c r="I40" i="23" s="1"/>
  <c r="F58" i="23"/>
  <c r="G58" i="23" s="1"/>
  <c r="I58" i="23" s="1"/>
  <c r="F42" i="23"/>
  <c r="G42" i="23" s="1"/>
  <c r="I42" i="23" s="1"/>
  <c r="F59" i="22"/>
  <c r="F60" i="22"/>
  <c r="E42" i="22"/>
  <c r="E54" i="22"/>
  <c r="E58" i="22"/>
  <c r="E66" i="22"/>
  <c r="E70" i="22"/>
  <c r="E16" i="22"/>
  <c r="F47" i="22" s="1"/>
  <c r="E46" i="22"/>
  <c r="E50" i="22"/>
  <c r="E62" i="22"/>
  <c r="E17" i="22"/>
  <c r="G17" i="22" s="1"/>
  <c r="E18" i="22"/>
  <c r="G18" i="22" s="1"/>
  <c r="E19" i="22"/>
  <c r="G19" i="22" s="1"/>
  <c r="E20" i="22"/>
  <c r="G20" i="22" s="1"/>
  <c r="E21" i="22"/>
  <c r="G21" i="22" s="1"/>
  <c r="E41" i="22"/>
  <c r="E45" i="22"/>
  <c r="E49" i="22"/>
  <c r="E53" i="22"/>
  <c r="F53" i="22" s="1"/>
  <c r="E57" i="22"/>
  <c r="E61" i="22"/>
  <c r="E65" i="22"/>
  <c r="E67" i="19"/>
  <c r="E43" i="19"/>
  <c r="E47" i="19"/>
  <c r="E51" i="19"/>
  <c r="E55" i="19"/>
  <c r="E59" i="19"/>
  <c r="F59" i="19" s="1"/>
  <c r="E63" i="19"/>
  <c r="E42" i="18"/>
  <c r="E46" i="18"/>
  <c r="E50" i="18"/>
  <c r="E54" i="18"/>
  <c r="E58" i="18"/>
  <c r="E62" i="18"/>
  <c r="E66" i="18"/>
  <c r="E70" i="18"/>
  <c r="E18" i="19"/>
  <c r="G18" i="19" s="1"/>
  <c r="E20" i="19"/>
  <c r="G20" i="19" s="1"/>
  <c r="E40" i="19"/>
  <c r="F40" i="19" s="1"/>
  <c r="E44" i="19"/>
  <c r="E48" i="19"/>
  <c r="E52" i="19"/>
  <c r="E56" i="19"/>
  <c r="E60" i="19"/>
  <c r="E64" i="19"/>
  <c r="E68" i="19"/>
  <c r="E45" i="19"/>
  <c r="F45" i="19" s="1"/>
  <c r="E69" i="19"/>
  <c r="E41" i="19"/>
  <c r="E49" i="19"/>
  <c r="E61" i="19"/>
  <c r="E65" i="19"/>
  <c r="E17" i="19"/>
  <c r="G17" i="19" s="1"/>
  <c r="B29" i="19" s="1"/>
  <c r="E19" i="19"/>
  <c r="G19" i="19" s="1"/>
  <c r="E21" i="19"/>
  <c r="G21" i="19" s="1"/>
  <c r="F49" i="19"/>
  <c r="B31" i="19"/>
  <c r="E42" i="19"/>
  <c r="E46" i="19"/>
  <c r="F46" i="19" s="1"/>
  <c r="E50" i="19"/>
  <c r="E54" i="19"/>
  <c r="E70" i="19"/>
  <c r="E58" i="19"/>
  <c r="F58" i="19" s="1"/>
  <c r="E62" i="19"/>
  <c r="E66" i="19"/>
  <c r="E16" i="19"/>
  <c r="F69" i="19" s="1"/>
  <c r="E53" i="19"/>
  <c r="F53" i="19" s="1"/>
  <c r="E16" i="18"/>
  <c r="E43" i="18"/>
  <c r="E47" i="18"/>
  <c r="E51" i="18"/>
  <c r="E55" i="18"/>
  <c r="F55" i="18" s="1"/>
  <c r="E59" i="18"/>
  <c r="E63" i="18"/>
  <c r="E67" i="18"/>
  <c r="E40" i="18"/>
  <c r="F40" i="18" s="1"/>
  <c r="E44" i="18"/>
  <c r="E48" i="18"/>
  <c r="E52" i="18"/>
  <c r="E56" i="18"/>
  <c r="F56" i="18" s="1"/>
  <c r="E60" i="18"/>
  <c r="E64" i="18"/>
  <c r="E68" i="18"/>
  <c r="E17" i="18"/>
  <c r="G17" i="18" s="1"/>
  <c r="E18" i="18"/>
  <c r="G18" i="18" s="1"/>
  <c r="E19" i="18"/>
  <c r="G19" i="18" s="1"/>
  <c r="E20" i="18"/>
  <c r="G20" i="18" s="1"/>
  <c r="E21" i="18"/>
  <c r="G21" i="18" s="1"/>
  <c r="E41" i="18"/>
  <c r="E45" i="18"/>
  <c r="E49" i="18"/>
  <c r="E53" i="18"/>
  <c r="F53" i="18" s="1"/>
  <c r="E57" i="18"/>
  <c r="E61" i="18"/>
  <c r="E65" i="18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E50" i="17" s="1"/>
  <c r="D49" i="17"/>
  <c r="D48" i="17"/>
  <c r="D47" i="17"/>
  <c r="D46" i="17"/>
  <c r="D45" i="17"/>
  <c r="D44" i="17"/>
  <c r="D43" i="17"/>
  <c r="D42" i="17"/>
  <c r="D41" i="17"/>
  <c r="D40" i="17"/>
  <c r="F21" i="17"/>
  <c r="D21" i="17"/>
  <c r="F20" i="17"/>
  <c r="D20" i="17"/>
  <c r="F19" i="17"/>
  <c r="D19" i="17"/>
  <c r="F18" i="17"/>
  <c r="D18" i="17"/>
  <c r="F17" i="17"/>
  <c r="D17" i="17"/>
  <c r="D16" i="17"/>
  <c r="E64" i="17" s="1"/>
  <c r="F56" i="22" l="1"/>
  <c r="F55" i="22"/>
  <c r="F65" i="22"/>
  <c r="F49" i="22"/>
  <c r="F62" i="22"/>
  <c r="F70" i="22"/>
  <c r="F42" i="22"/>
  <c r="F44" i="22"/>
  <c r="F43" i="22"/>
  <c r="F61" i="22"/>
  <c r="F45" i="22"/>
  <c r="F50" i="22"/>
  <c r="F66" i="22"/>
  <c r="F69" i="22"/>
  <c r="F40" i="22"/>
  <c r="F54" i="19"/>
  <c r="F60" i="19"/>
  <c r="G60" i="19" s="1"/>
  <c r="I60" i="19" s="1"/>
  <c r="F51" i="19"/>
  <c r="F66" i="19"/>
  <c r="G66" i="19" s="1"/>
  <c r="I66" i="19" s="1"/>
  <c r="F62" i="19"/>
  <c r="F50" i="19"/>
  <c r="F42" i="18"/>
  <c r="F46" i="18"/>
  <c r="E42" i="17"/>
  <c r="E47" i="17"/>
  <c r="E54" i="17"/>
  <c r="E62" i="17"/>
  <c r="E70" i="17"/>
  <c r="E18" i="17"/>
  <c r="G18" i="17" s="1"/>
  <c r="E20" i="17"/>
  <c r="G20" i="17" s="1"/>
  <c r="E40" i="17"/>
  <c r="F57" i="22"/>
  <c r="F41" i="22"/>
  <c r="F46" i="22"/>
  <c r="F58" i="22"/>
  <c r="F68" i="22"/>
  <c r="F52" i="22"/>
  <c r="F67" i="22"/>
  <c r="F51" i="22"/>
  <c r="B30" i="22"/>
  <c r="B29" i="22"/>
  <c r="B31" i="22"/>
  <c r="F54" i="22"/>
  <c r="F64" i="22"/>
  <c r="F48" i="22"/>
  <c r="F63" i="22"/>
  <c r="E41" i="17"/>
  <c r="E44" i="17"/>
  <c r="E55" i="17"/>
  <c r="E63" i="17"/>
  <c r="B30" i="19"/>
  <c r="G62" i="19" s="1"/>
  <c r="I62" i="19" s="1"/>
  <c r="E17" i="17"/>
  <c r="G17" i="17" s="1"/>
  <c r="B31" i="17" s="1"/>
  <c r="E19" i="17"/>
  <c r="G19" i="17" s="1"/>
  <c r="E21" i="17"/>
  <c r="G21" i="17" s="1"/>
  <c r="E45" i="17"/>
  <c r="E52" i="17"/>
  <c r="E60" i="17"/>
  <c r="E68" i="17"/>
  <c r="E46" i="17"/>
  <c r="E53" i="17"/>
  <c r="E61" i="17"/>
  <c r="E69" i="17"/>
  <c r="F47" i="19"/>
  <c r="G47" i="19" s="1"/>
  <c r="I47" i="19" s="1"/>
  <c r="F43" i="19"/>
  <c r="F56" i="19"/>
  <c r="F67" i="19"/>
  <c r="G67" i="19" s="1"/>
  <c r="I67" i="19" s="1"/>
  <c r="F70" i="19"/>
  <c r="F42" i="19"/>
  <c r="F57" i="19"/>
  <c r="F65" i="19"/>
  <c r="F41" i="19"/>
  <c r="F68" i="19"/>
  <c r="F52" i="19"/>
  <c r="F55" i="19"/>
  <c r="F63" i="19"/>
  <c r="F61" i="19"/>
  <c r="G61" i="19" s="1"/>
  <c r="I61" i="19" s="1"/>
  <c r="F44" i="19"/>
  <c r="F64" i="19"/>
  <c r="F48" i="19"/>
  <c r="B30" i="18"/>
  <c r="B29" i="18"/>
  <c r="B31" i="18"/>
  <c r="F58" i="18"/>
  <c r="F65" i="18"/>
  <c r="F49" i="18"/>
  <c r="F68" i="18"/>
  <c r="F52" i="18"/>
  <c r="F67" i="18"/>
  <c r="F51" i="18"/>
  <c r="F70" i="18"/>
  <c r="F54" i="18"/>
  <c r="F69" i="18"/>
  <c r="F61" i="18"/>
  <c r="F45" i="18"/>
  <c r="F64" i="18"/>
  <c r="F48" i="18"/>
  <c r="F63" i="18"/>
  <c r="F47" i="18"/>
  <c r="F66" i="18"/>
  <c r="F50" i="18"/>
  <c r="F57" i="18"/>
  <c r="F41" i="18"/>
  <c r="F60" i="18"/>
  <c r="F44" i="18"/>
  <c r="F59" i="18"/>
  <c r="F43" i="18"/>
  <c r="F62" i="18"/>
  <c r="B30" i="17"/>
  <c r="B29" i="17"/>
  <c r="E58" i="17"/>
  <c r="E66" i="17"/>
  <c r="E49" i="17"/>
  <c r="F49" i="17" s="1"/>
  <c r="E57" i="17"/>
  <c r="E65" i="17"/>
  <c r="E16" i="17"/>
  <c r="E43" i="17"/>
  <c r="F43" i="17" s="1"/>
  <c r="E51" i="17"/>
  <c r="E59" i="17"/>
  <c r="E67" i="17"/>
  <c r="F67" i="17" s="1"/>
  <c r="E48" i="17"/>
  <c r="F48" i="17" s="1"/>
  <c r="E56" i="17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F21" i="16"/>
  <c r="D21" i="16"/>
  <c r="F20" i="16"/>
  <c r="D20" i="16"/>
  <c r="F19" i="16"/>
  <c r="D19" i="16"/>
  <c r="F18" i="16"/>
  <c r="D18" i="16"/>
  <c r="F17" i="16"/>
  <c r="D17" i="16"/>
  <c r="D16" i="16"/>
  <c r="E67" i="16" s="1"/>
  <c r="D70" i="15"/>
  <c r="D69" i="15"/>
  <c r="D68" i="15"/>
  <c r="E68" i="15" s="1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F21" i="15"/>
  <c r="D21" i="15"/>
  <c r="F20" i="15"/>
  <c r="D20" i="15"/>
  <c r="E20" i="15" s="1"/>
  <c r="G20" i="15" s="1"/>
  <c r="F19" i="15"/>
  <c r="D19" i="15"/>
  <c r="F18" i="15"/>
  <c r="D18" i="15"/>
  <c r="F17" i="15"/>
  <c r="D17" i="15"/>
  <c r="D16" i="15"/>
  <c r="G56" i="19" l="1"/>
  <c r="I56" i="19" s="1"/>
  <c r="G68" i="19"/>
  <c r="I68" i="19" s="1"/>
  <c r="G42" i="19"/>
  <c r="I42" i="19" s="1"/>
  <c r="G49" i="19"/>
  <c r="I49" i="19" s="1"/>
  <c r="G40" i="19"/>
  <c r="I40" i="19" s="1"/>
  <c r="G44" i="19"/>
  <c r="I44" i="19" s="1"/>
  <c r="G53" i="19"/>
  <c r="I53" i="19" s="1"/>
  <c r="G41" i="19"/>
  <c r="I41" i="19" s="1"/>
  <c r="G70" i="19"/>
  <c r="I70" i="19" s="1"/>
  <c r="G69" i="19"/>
  <c r="I69" i="19" s="1"/>
  <c r="F69" i="17"/>
  <c r="G69" i="17" s="1"/>
  <c r="I69" i="17" s="1"/>
  <c r="F62" i="17"/>
  <c r="G62" i="17" s="1"/>
  <c r="I62" i="17" s="1"/>
  <c r="G47" i="22"/>
  <c r="I47" i="22" s="1"/>
  <c r="G63" i="22"/>
  <c r="I63" i="22" s="1"/>
  <c r="G48" i="22"/>
  <c r="I48" i="22" s="1"/>
  <c r="G66" i="22"/>
  <c r="I66" i="22" s="1"/>
  <c r="G70" i="22"/>
  <c r="I70" i="22" s="1"/>
  <c r="G52" i="22"/>
  <c r="I52" i="22" s="1"/>
  <c r="G64" i="22"/>
  <c r="I64" i="22" s="1"/>
  <c r="G61" i="22"/>
  <c r="I61" i="22" s="1"/>
  <c r="G49" i="22"/>
  <c r="I49" i="22" s="1"/>
  <c r="G68" i="22"/>
  <c r="I68" i="22" s="1"/>
  <c r="G57" i="22"/>
  <c r="I57" i="22" s="1"/>
  <c r="G50" i="22"/>
  <c r="I50" i="22" s="1"/>
  <c r="G42" i="22"/>
  <c r="I42" i="22" s="1"/>
  <c r="G54" i="22"/>
  <c r="I54" i="22" s="1"/>
  <c r="G53" i="22"/>
  <c r="I53" i="22" s="1"/>
  <c r="G59" i="22"/>
  <c r="I59" i="22" s="1"/>
  <c r="G51" i="22"/>
  <c r="I51" i="22" s="1"/>
  <c r="G58" i="22"/>
  <c r="I58" i="22" s="1"/>
  <c r="G55" i="22"/>
  <c r="I55" i="22" s="1"/>
  <c r="G45" i="22"/>
  <c r="I45" i="22" s="1"/>
  <c r="G62" i="22"/>
  <c r="I62" i="22" s="1"/>
  <c r="G56" i="22"/>
  <c r="I56" i="22" s="1"/>
  <c r="G60" i="22"/>
  <c r="I60" i="22" s="1"/>
  <c r="G67" i="22"/>
  <c r="I67" i="22" s="1"/>
  <c r="G46" i="22"/>
  <c r="I46" i="22" s="1"/>
  <c r="G40" i="22"/>
  <c r="I40" i="22" s="1"/>
  <c r="G43" i="22"/>
  <c r="I43" i="22" s="1"/>
  <c r="G65" i="22"/>
  <c r="I65" i="22" s="1"/>
  <c r="G41" i="22"/>
  <c r="I41" i="22" s="1"/>
  <c r="G69" i="22"/>
  <c r="I69" i="22" s="1"/>
  <c r="G44" i="22"/>
  <c r="I44" i="22" s="1"/>
  <c r="E18" i="16"/>
  <c r="G18" i="16" s="1"/>
  <c r="E56" i="16"/>
  <c r="E16" i="16"/>
  <c r="F41" i="16" s="1"/>
  <c r="E41" i="16"/>
  <c r="E57" i="16"/>
  <c r="F53" i="17"/>
  <c r="E19" i="16"/>
  <c r="G19" i="16" s="1"/>
  <c r="F59" i="17"/>
  <c r="G59" i="17" s="1"/>
  <c r="I59" i="17" s="1"/>
  <c r="F65" i="17"/>
  <c r="F58" i="17"/>
  <c r="G48" i="19"/>
  <c r="I48" i="19" s="1"/>
  <c r="G63" i="19"/>
  <c r="I63" i="19" s="1"/>
  <c r="G55" i="19"/>
  <c r="I55" i="19" s="1"/>
  <c r="G65" i="19"/>
  <c r="I65" i="19" s="1"/>
  <c r="G46" i="19"/>
  <c r="I46" i="19" s="1"/>
  <c r="G43" i="19"/>
  <c r="I43" i="19" s="1"/>
  <c r="G59" i="19"/>
  <c r="I59" i="19" s="1"/>
  <c r="G50" i="19"/>
  <c r="I50" i="19" s="1"/>
  <c r="E48" i="16"/>
  <c r="F48" i="16" s="1"/>
  <c r="E43" i="16"/>
  <c r="E55" i="16"/>
  <c r="E63" i="16"/>
  <c r="F51" i="17"/>
  <c r="F70" i="17"/>
  <c r="G70" i="17" s="1"/>
  <c r="I70" i="17" s="1"/>
  <c r="F63" i="17"/>
  <c r="G63" i="17" s="1"/>
  <c r="I63" i="17" s="1"/>
  <c r="G64" i="19"/>
  <c r="I64" i="19" s="1"/>
  <c r="G54" i="19"/>
  <c r="I54" i="19" s="1"/>
  <c r="G52" i="19"/>
  <c r="I52" i="19" s="1"/>
  <c r="G57" i="19"/>
  <c r="I57" i="19" s="1"/>
  <c r="G58" i="19"/>
  <c r="I58" i="19" s="1"/>
  <c r="G45" i="19"/>
  <c r="I45" i="19" s="1"/>
  <c r="G51" i="19"/>
  <c r="I51" i="19" s="1"/>
  <c r="E40" i="16"/>
  <c r="F40" i="16" s="1"/>
  <c r="E49" i="16"/>
  <c r="F66" i="17"/>
  <c r="G46" i="18"/>
  <c r="I46" i="18" s="1"/>
  <c r="G43" i="18"/>
  <c r="I43" i="18" s="1"/>
  <c r="G41" i="18"/>
  <c r="I41" i="18" s="1"/>
  <c r="G50" i="18"/>
  <c r="I50" i="18" s="1"/>
  <c r="G48" i="18"/>
  <c r="I48" i="18" s="1"/>
  <c r="G69" i="18"/>
  <c r="I69" i="18" s="1"/>
  <c r="G67" i="18"/>
  <c r="I67" i="18" s="1"/>
  <c r="G65" i="18"/>
  <c r="I65" i="18" s="1"/>
  <c r="G59" i="18"/>
  <c r="I59" i="18" s="1"/>
  <c r="G57" i="18"/>
  <c r="I57" i="18" s="1"/>
  <c r="G66" i="18"/>
  <c r="I66" i="18" s="1"/>
  <c r="G64" i="18"/>
  <c r="I64" i="18" s="1"/>
  <c r="G54" i="18"/>
  <c r="I54" i="18" s="1"/>
  <c r="G52" i="18"/>
  <c r="I52" i="18" s="1"/>
  <c r="G58" i="18"/>
  <c r="I58" i="18" s="1"/>
  <c r="G44" i="18"/>
  <c r="I44" i="18" s="1"/>
  <c r="G42" i="18"/>
  <c r="I42" i="18" s="1"/>
  <c r="G47" i="18"/>
  <c r="I47" i="18" s="1"/>
  <c r="G45" i="18"/>
  <c r="I45" i="18" s="1"/>
  <c r="G70" i="18"/>
  <c r="I70" i="18" s="1"/>
  <c r="G68" i="18"/>
  <c r="I68" i="18" s="1"/>
  <c r="G55" i="18"/>
  <c r="I55" i="18" s="1"/>
  <c r="G62" i="18"/>
  <c r="I62" i="18" s="1"/>
  <c r="G60" i="18"/>
  <c r="I60" i="18" s="1"/>
  <c r="G40" i="18"/>
  <c r="I40" i="18" s="1"/>
  <c r="G63" i="18"/>
  <c r="I63" i="18" s="1"/>
  <c r="G61" i="18"/>
  <c r="I61" i="18" s="1"/>
  <c r="G51" i="18"/>
  <c r="I51" i="18" s="1"/>
  <c r="G49" i="18"/>
  <c r="I49" i="18" s="1"/>
  <c r="G56" i="18"/>
  <c r="I56" i="18" s="1"/>
  <c r="G53" i="18"/>
  <c r="I53" i="18" s="1"/>
  <c r="G67" i="17"/>
  <c r="I67" i="17" s="1"/>
  <c r="G66" i="17"/>
  <c r="I66" i="17" s="1"/>
  <c r="G53" i="17"/>
  <c r="I53" i="17" s="1"/>
  <c r="F47" i="17"/>
  <c r="G47" i="17" s="1"/>
  <c r="I47" i="17" s="1"/>
  <c r="G43" i="17"/>
  <c r="I43" i="17" s="1"/>
  <c r="F46" i="17"/>
  <c r="G46" i="17" s="1"/>
  <c r="I46" i="17" s="1"/>
  <c r="F64" i="17"/>
  <c r="G64" i="17" s="1"/>
  <c r="I64" i="17" s="1"/>
  <c r="F55" i="17"/>
  <c r="G55" i="17" s="1"/>
  <c r="I55" i="17" s="1"/>
  <c r="F68" i="17"/>
  <c r="G68" i="17" s="1"/>
  <c r="I68" i="17" s="1"/>
  <c r="F50" i="17"/>
  <c r="G50" i="17" s="1"/>
  <c r="I50" i="17" s="1"/>
  <c r="F41" i="17"/>
  <c r="G41" i="17" s="1"/>
  <c r="I41" i="17" s="1"/>
  <c r="G58" i="17"/>
  <c r="I58" i="17" s="1"/>
  <c r="G51" i="17"/>
  <c r="I51" i="17" s="1"/>
  <c r="G65" i="17"/>
  <c r="I65" i="17" s="1"/>
  <c r="F60" i="17"/>
  <c r="G60" i="17" s="1"/>
  <c r="I60" i="17" s="1"/>
  <c r="F61" i="17"/>
  <c r="G61" i="17" s="1"/>
  <c r="I61" i="17" s="1"/>
  <c r="F54" i="17"/>
  <c r="G54" i="17" s="1"/>
  <c r="I54" i="17" s="1"/>
  <c r="F56" i="17"/>
  <c r="G56" i="17" s="1"/>
  <c r="I56" i="17" s="1"/>
  <c r="F57" i="17"/>
  <c r="G57" i="17" s="1"/>
  <c r="I57" i="17" s="1"/>
  <c r="F52" i="17"/>
  <c r="G52" i="17" s="1"/>
  <c r="I52" i="17" s="1"/>
  <c r="F44" i="17"/>
  <c r="G44" i="17" s="1"/>
  <c r="I44" i="17" s="1"/>
  <c r="F40" i="17"/>
  <c r="G40" i="17" s="1"/>
  <c r="I40" i="17" s="1"/>
  <c r="G48" i="17"/>
  <c r="I48" i="17" s="1"/>
  <c r="G49" i="17"/>
  <c r="I49" i="17" s="1"/>
  <c r="F45" i="17"/>
  <c r="G45" i="17" s="1"/>
  <c r="I45" i="17" s="1"/>
  <c r="F42" i="17"/>
  <c r="G42" i="17" s="1"/>
  <c r="I42" i="17" s="1"/>
  <c r="E64" i="16"/>
  <c r="F64" i="16" s="1"/>
  <c r="E65" i="16"/>
  <c r="F65" i="16" s="1"/>
  <c r="E64" i="15"/>
  <c r="E51" i="16"/>
  <c r="E46" i="16"/>
  <c r="F46" i="16" s="1"/>
  <c r="E45" i="15"/>
  <c r="E61" i="15"/>
  <c r="E47" i="15"/>
  <c r="E55" i="15"/>
  <c r="E63" i="15"/>
  <c r="E20" i="16"/>
  <c r="G20" i="16" s="1"/>
  <c r="E21" i="15"/>
  <c r="G21" i="15" s="1"/>
  <c r="E18" i="15"/>
  <c r="G18" i="15" s="1"/>
  <c r="E41" i="15"/>
  <c r="E49" i="15"/>
  <c r="E57" i="15"/>
  <c r="E65" i="15"/>
  <c r="E17" i="16"/>
  <c r="G17" i="16" s="1"/>
  <c r="B31" i="16" s="1"/>
  <c r="E21" i="16"/>
  <c r="G21" i="16" s="1"/>
  <c r="E45" i="16"/>
  <c r="F45" i="16" s="1"/>
  <c r="E53" i="15"/>
  <c r="E69" i="15"/>
  <c r="E17" i="15"/>
  <c r="G17" i="15" s="1"/>
  <c r="E19" i="15"/>
  <c r="G19" i="15" s="1"/>
  <c r="E53" i="16"/>
  <c r="E61" i="16"/>
  <c r="E69" i="16"/>
  <c r="F69" i="16" s="1"/>
  <c r="E43" i="15"/>
  <c r="E51" i="15"/>
  <c r="E59" i="15"/>
  <c r="E67" i="15"/>
  <c r="E47" i="16"/>
  <c r="E54" i="16"/>
  <c r="E62" i="16"/>
  <c r="F62" i="16" s="1"/>
  <c r="E70" i="16"/>
  <c r="E42" i="16"/>
  <c r="E50" i="16"/>
  <c r="E58" i="16"/>
  <c r="F58" i="16" s="1"/>
  <c r="E66" i="16"/>
  <c r="E44" i="16"/>
  <c r="E52" i="16"/>
  <c r="E60" i="16"/>
  <c r="F60" i="16" s="1"/>
  <c r="E68" i="16"/>
  <c r="E59" i="16"/>
  <c r="B31" i="15"/>
  <c r="B30" i="15"/>
  <c r="B29" i="15"/>
  <c r="E42" i="15"/>
  <c r="E50" i="15"/>
  <c r="E58" i="15"/>
  <c r="E66" i="15"/>
  <c r="E44" i="15"/>
  <c r="E52" i="15"/>
  <c r="E60" i="15"/>
  <c r="E46" i="15"/>
  <c r="E54" i="15"/>
  <c r="E62" i="15"/>
  <c r="E70" i="15"/>
  <c r="E16" i="15"/>
  <c r="F57" i="15" s="1"/>
  <c r="E40" i="15"/>
  <c r="E48" i="15"/>
  <c r="E56" i="15"/>
  <c r="D70" i="11"/>
  <c r="D16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E58" i="11" s="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E42" i="11" s="1"/>
  <c r="D41" i="11"/>
  <c r="D40" i="11"/>
  <c r="D21" i="11"/>
  <c r="F21" i="11"/>
  <c r="D20" i="11"/>
  <c r="F20" i="11"/>
  <c r="D19" i="11"/>
  <c r="F19" i="11"/>
  <c r="D18" i="11"/>
  <c r="F18" i="11"/>
  <c r="D17" i="11"/>
  <c r="F17" i="11"/>
  <c r="D70" i="9"/>
  <c r="D16" i="9"/>
  <c r="D69" i="9"/>
  <c r="D68" i="9"/>
  <c r="D67" i="9"/>
  <c r="D66" i="9"/>
  <c r="D65" i="9"/>
  <c r="D64" i="9"/>
  <c r="D63" i="9"/>
  <c r="D62" i="9"/>
  <c r="D61" i="9"/>
  <c r="D60" i="9"/>
  <c r="E60" i="9" s="1"/>
  <c r="D59" i="9"/>
  <c r="E59" i="9" s="1"/>
  <c r="D58" i="9"/>
  <c r="D57" i="9"/>
  <c r="D56" i="9"/>
  <c r="D55" i="9"/>
  <c r="E55" i="9" s="1"/>
  <c r="D54" i="9"/>
  <c r="D53" i="9"/>
  <c r="D52" i="9"/>
  <c r="D51" i="9"/>
  <c r="D50" i="9"/>
  <c r="D49" i="9"/>
  <c r="D48" i="9"/>
  <c r="D47" i="9"/>
  <c r="E47" i="9" s="1"/>
  <c r="D46" i="9"/>
  <c r="E46" i="9" s="1"/>
  <c r="D45" i="9"/>
  <c r="D44" i="9"/>
  <c r="D43" i="9"/>
  <c r="E43" i="9" s="1"/>
  <c r="D42" i="9"/>
  <c r="E42" i="9" s="1"/>
  <c r="D41" i="9"/>
  <c r="D40" i="9"/>
  <c r="E40" i="9"/>
  <c r="D21" i="9"/>
  <c r="E21" i="9" s="1"/>
  <c r="G21" i="9" s="1"/>
  <c r="F21" i="9"/>
  <c r="D20" i="9"/>
  <c r="F20" i="9"/>
  <c r="D19" i="9"/>
  <c r="E19" i="9" s="1"/>
  <c r="G19" i="9" s="1"/>
  <c r="F19" i="9"/>
  <c r="D18" i="9"/>
  <c r="F18" i="9"/>
  <c r="D17" i="9"/>
  <c r="F17" i="9"/>
  <c r="D70" i="8"/>
  <c r="D16" i="8"/>
  <c r="E16" i="8" s="1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21" i="8"/>
  <c r="F21" i="8"/>
  <c r="D20" i="8"/>
  <c r="F20" i="8"/>
  <c r="D19" i="8"/>
  <c r="F19" i="8"/>
  <c r="D18" i="8"/>
  <c r="F18" i="8"/>
  <c r="D17" i="8"/>
  <c r="F17" i="8"/>
  <c r="D70" i="7"/>
  <c r="D16" i="7"/>
  <c r="D69" i="7"/>
  <c r="D68" i="7"/>
  <c r="D67" i="7"/>
  <c r="E67" i="7" s="1"/>
  <c r="D66" i="7"/>
  <c r="D65" i="7"/>
  <c r="D64" i="7"/>
  <c r="D63" i="7"/>
  <c r="D62" i="7"/>
  <c r="E62" i="7" s="1"/>
  <c r="D61" i="7"/>
  <c r="D60" i="7"/>
  <c r="E60" i="7" s="1"/>
  <c r="D59" i="7"/>
  <c r="D58" i="7"/>
  <c r="D57" i="7"/>
  <c r="E57" i="7" s="1"/>
  <c r="D56" i="7"/>
  <c r="E56" i="7" s="1"/>
  <c r="D55" i="7"/>
  <c r="D54" i="7"/>
  <c r="D53" i="7"/>
  <c r="D52" i="7"/>
  <c r="D51" i="7"/>
  <c r="E51" i="7" s="1"/>
  <c r="D50" i="7"/>
  <c r="D49" i="7"/>
  <c r="D48" i="7"/>
  <c r="E48" i="7" s="1"/>
  <c r="D47" i="7"/>
  <c r="D46" i="7"/>
  <c r="D45" i="7"/>
  <c r="D44" i="7"/>
  <c r="E44" i="7" s="1"/>
  <c r="D43" i="7"/>
  <c r="E43" i="7" s="1"/>
  <c r="D42" i="7"/>
  <c r="E42" i="7" s="1"/>
  <c r="D41" i="7"/>
  <c r="D40" i="7"/>
  <c r="E40" i="7" s="1"/>
  <c r="D21" i="7"/>
  <c r="E21" i="7" s="1"/>
  <c r="G21" i="7" s="1"/>
  <c r="F21" i="7"/>
  <c r="D20" i="7"/>
  <c r="F20" i="7"/>
  <c r="D19" i="7"/>
  <c r="F19" i="7"/>
  <c r="D18" i="7"/>
  <c r="F18" i="7"/>
  <c r="D17" i="7"/>
  <c r="F17" i="7"/>
  <c r="D70" i="6"/>
  <c r="D69" i="6"/>
  <c r="E69" i="6" s="1"/>
  <c r="D68" i="6"/>
  <c r="D67" i="6"/>
  <c r="E67" i="6" s="1"/>
  <c r="D66" i="6"/>
  <c r="E66" i="6" s="1"/>
  <c r="D65" i="6"/>
  <c r="E65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D57" i="6"/>
  <c r="E57" i="6"/>
  <c r="D56" i="6"/>
  <c r="E56" i="6" s="1"/>
  <c r="D55" i="6"/>
  <c r="D54" i="6"/>
  <c r="E54" i="6"/>
  <c r="D53" i="6"/>
  <c r="E53" i="6" s="1"/>
  <c r="D52" i="6"/>
  <c r="E52" i="6" s="1"/>
  <c r="D51" i="6"/>
  <c r="E51" i="6" s="1"/>
  <c r="F51" i="6" s="1"/>
  <c r="D50" i="6"/>
  <c r="E50" i="6" s="1"/>
  <c r="D49" i="6"/>
  <c r="E49" i="6"/>
  <c r="D48" i="6"/>
  <c r="E48" i="6" s="1"/>
  <c r="D47" i="6"/>
  <c r="D46" i="6"/>
  <c r="E46" i="6"/>
  <c r="D45" i="6"/>
  <c r="E45" i="6" s="1"/>
  <c r="D44" i="6"/>
  <c r="E44" i="6" s="1"/>
  <c r="D43" i="6"/>
  <c r="E43" i="6" s="1"/>
  <c r="D42" i="6"/>
  <c r="E42" i="6" s="1"/>
  <c r="D41" i="6"/>
  <c r="E41" i="6" s="1"/>
  <c r="D40" i="6"/>
  <c r="E40" i="6" s="1"/>
  <c r="D21" i="6"/>
  <c r="E21" i="6" s="1"/>
  <c r="G21" i="6" s="1"/>
  <c r="F21" i="6"/>
  <c r="D20" i="6"/>
  <c r="E20" i="6" s="1"/>
  <c r="G20" i="6" s="1"/>
  <c r="F20" i="6"/>
  <c r="D19" i="6"/>
  <c r="E19" i="6" s="1"/>
  <c r="G19" i="6" s="1"/>
  <c r="F19" i="6"/>
  <c r="D18" i="6"/>
  <c r="E18" i="6" s="1"/>
  <c r="G18" i="6" s="1"/>
  <c r="F18" i="6"/>
  <c r="D70" i="5"/>
  <c r="E70" i="5" s="1"/>
  <c r="D16" i="5"/>
  <c r="E16" i="5" s="1"/>
  <c r="D69" i="5"/>
  <c r="D68" i="5"/>
  <c r="D67" i="5"/>
  <c r="D66" i="5"/>
  <c r="E66" i="5" s="1"/>
  <c r="D65" i="5"/>
  <c r="D64" i="5"/>
  <c r="D63" i="5"/>
  <c r="E63" i="5" s="1"/>
  <c r="D62" i="5"/>
  <c r="D61" i="5"/>
  <c r="D60" i="5"/>
  <c r="E60" i="5" s="1"/>
  <c r="D59" i="5"/>
  <c r="D58" i="5"/>
  <c r="E58" i="5" s="1"/>
  <c r="F58" i="5" s="1"/>
  <c r="D57" i="5"/>
  <c r="E57" i="5" s="1"/>
  <c r="D56" i="5"/>
  <c r="D55" i="5"/>
  <c r="D54" i="5"/>
  <c r="E54" i="5" s="1"/>
  <c r="D53" i="5"/>
  <c r="D52" i="5"/>
  <c r="E52" i="5" s="1"/>
  <c r="F52" i="5" s="1"/>
  <c r="D51" i="5"/>
  <c r="E51" i="5" s="1"/>
  <c r="F51" i="5" s="1"/>
  <c r="D50" i="5"/>
  <c r="E50" i="5" s="1"/>
  <c r="F50" i="5" s="1"/>
  <c r="D49" i="5"/>
  <c r="D48" i="5"/>
  <c r="D47" i="5"/>
  <c r="E47" i="5" s="1"/>
  <c r="D46" i="5"/>
  <c r="E46" i="5" s="1"/>
  <c r="F46" i="5" s="1"/>
  <c r="D45" i="5"/>
  <c r="E45" i="5" s="1"/>
  <c r="F45" i="5" s="1"/>
  <c r="D44" i="5"/>
  <c r="D43" i="5"/>
  <c r="D42" i="5"/>
  <c r="E42" i="5"/>
  <c r="F42" i="5" s="1"/>
  <c r="D41" i="5"/>
  <c r="E41" i="5" s="1"/>
  <c r="D40" i="5"/>
  <c r="D21" i="5"/>
  <c r="E21" i="5" s="1"/>
  <c r="G21" i="5" s="1"/>
  <c r="F21" i="5"/>
  <c r="D20" i="5"/>
  <c r="F20" i="5"/>
  <c r="D19" i="5"/>
  <c r="F19" i="5"/>
  <c r="D18" i="5"/>
  <c r="E18" i="5" s="1"/>
  <c r="G18" i="5" s="1"/>
  <c r="F18" i="5"/>
  <c r="D17" i="5"/>
  <c r="E17" i="5" s="1"/>
  <c r="G17" i="5" s="1"/>
  <c r="F17" i="5"/>
  <c r="D70" i="3"/>
  <c r="E70" i="3" s="1"/>
  <c r="D16" i="3"/>
  <c r="E16" i="3" s="1"/>
  <c r="D69" i="3"/>
  <c r="E69" i="3" s="1"/>
  <c r="D68" i="3"/>
  <c r="E68" i="3" s="1"/>
  <c r="F68" i="3" s="1"/>
  <c r="D67" i="3"/>
  <c r="E67" i="3" s="1"/>
  <c r="D66" i="3"/>
  <c r="E66" i="3" s="1"/>
  <c r="F66" i="3" s="1"/>
  <c r="D65" i="3"/>
  <c r="E65" i="3" s="1"/>
  <c r="F65" i="3" s="1"/>
  <c r="D64" i="3"/>
  <c r="E64" i="3" s="1"/>
  <c r="D63" i="3"/>
  <c r="E63" i="3" s="1"/>
  <c r="F63" i="3" s="1"/>
  <c r="D62" i="3"/>
  <c r="E62" i="3" s="1"/>
  <c r="D61" i="3"/>
  <c r="E61" i="3"/>
  <c r="F61" i="3" s="1"/>
  <c r="D60" i="3"/>
  <c r="E60" i="3" s="1"/>
  <c r="F60" i="3" s="1"/>
  <c r="D59" i="3"/>
  <c r="E59" i="3" s="1"/>
  <c r="D58" i="3"/>
  <c r="E58" i="3" s="1"/>
  <c r="F58" i="3" s="1"/>
  <c r="D57" i="3"/>
  <c r="E57" i="3" s="1"/>
  <c r="D56" i="3"/>
  <c r="E56" i="3" s="1"/>
  <c r="F56" i="3" s="1"/>
  <c r="D55" i="3"/>
  <c r="E55" i="3"/>
  <c r="F55" i="3" s="1"/>
  <c r="D54" i="3"/>
  <c r="E54" i="3" s="1"/>
  <c r="D53" i="3"/>
  <c r="E53" i="3" s="1"/>
  <c r="F53" i="3" s="1"/>
  <c r="D52" i="3"/>
  <c r="E52" i="3" s="1"/>
  <c r="D51" i="3"/>
  <c r="E51" i="3" s="1"/>
  <c r="D50" i="3"/>
  <c r="E50" i="3" s="1"/>
  <c r="F50" i="3" s="1"/>
  <c r="D49" i="3"/>
  <c r="E49" i="3" s="1"/>
  <c r="D48" i="3"/>
  <c r="E48" i="3" s="1"/>
  <c r="F48" i="3" s="1"/>
  <c r="D47" i="3"/>
  <c r="E47" i="3" s="1"/>
  <c r="D46" i="3"/>
  <c r="E46" i="3" s="1"/>
  <c r="F46" i="3" s="1"/>
  <c r="D45" i="3"/>
  <c r="E45" i="3" s="1"/>
  <c r="F45" i="3" s="1"/>
  <c r="D44" i="3"/>
  <c r="E44" i="3" s="1"/>
  <c r="D43" i="3"/>
  <c r="E43" i="3" s="1"/>
  <c r="D42" i="3"/>
  <c r="E42" i="3" s="1"/>
  <c r="D41" i="3"/>
  <c r="E41" i="3" s="1"/>
  <c r="D40" i="3"/>
  <c r="E40" i="3" s="1"/>
  <c r="F40" i="3" s="1"/>
  <c r="D21" i="3"/>
  <c r="E21" i="3" s="1"/>
  <c r="G21" i="3" s="1"/>
  <c r="F21" i="3"/>
  <c r="D20" i="3"/>
  <c r="E20" i="3"/>
  <c r="G20" i="3" s="1"/>
  <c r="F20" i="3"/>
  <c r="D19" i="3"/>
  <c r="E19" i="3" s="1"/>
  <c r="G19" i="3" s="1"/>
  <c r="F19" i="3"/>
  <c r="D18" i="3"/>
  <c r="E18" i="3" s="1"/>
  <c r="G18" i="3" s="1"/>
  <c r="F18" i="3"/>
  <c r="D17" i="3"/>
  <c r="E17" i="3" s="1"/>
  <c r="G17" i="3" s="1"/>
  <c r="F17" i="3"/>
  <c r="D70" i="2"/>
  <c r="D16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21" i="2"/>
  <c r="F21" i="2"/>
  <c r="D20" i="2"/>
  <c r="F20" i="2"/>
  <c r="D19" i="2"/>
  <c r="F19" i="2"/>
  <c r="D18" i="2"/>
  <c r="F18" i="2"/>
  <c r="D17" i="2"/>
  <c r="F17" i="2"/>
  <c r="D70" i="1"/>
  <c r="D16" i="1"/>
  <c r="E68" i="1" s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E56" i="1" s="1"/>
  <c r="D55" i="1"/>
  <c r="D54" i="1"/>
  <c r="D53" i="1"/>
  <c r="D52" i="1"/>
  <c r="E52" i="1" s="1"/>
  <c r="D51" i="1"/>
  <c r="D50" i="1"/>
  <c r="D49" i="1"/>
  <c r="D48" i="1"/>
  <c r="E48" i="1" s="1"/>
  <c r="D47" i="1"/>
  <c r="D46" i="1"/>
  <c r="D45" i="1"/>
  <c r="D44" i="1"/>
  <c r="D43" i="1"/>
  <c r="D42" i="1"/>
  <c r="D41" i="1"/>
  <c r="D40" i="1"/>
  <c r="D21" i="1"/>
  <c r="E21" i="1" s="1"/>
  <c r="G21" i="1" s="1"/>
  <c r="F21" i="1"/>
  <c r="D20" i="1"/>
  <c r="F20" i="1"/>
  <c r="D19" i="1"/>
  <c r="E19" i="1" s="1"/>
  <c r="G19" i="1" s="1"/>
  <c r="F19" i="1"/>
  <c r="D18" i="1"/>
  <c r="F18" i="1"/>
  <c r="D17" i="1"/>
  <c r="F17" i="1"/>
  <c r="F52" i="16" l="1"/>
  <c r="F50" i="16"/>
  <c r="F54" i="16"/>
  <c r="F61" i="16"/>
  <c r="F51" i="16"/>
  <c r="F57" i="16"/>
  <c r="F56" i="16"/>
  <c r="F63" i="16"/>
  <c r="F59" i="16"/>
  <c r="F44" i="16"/>
  <c r="F42" i="16"/>
  <c r="F47" i="16"/>
  <c r="F53" i="16"/>
  <c r="F67" i="16"/>
  <c r="F43" i="16"/>
  <c r="F49" i="16"/>
  <c r="F55" i="16"/>
  <c r="F68" i="16"/>
  <c r="F66" i="16"/>
  <c r="F70" i="16"/>
  <c r="E61" i="11"/>
  <c r="E18" i="9"/>
  <c r="G18" i="9" s="1"/>
  <c r="E20" i="9"/>
  <c r="G20" i="9" s="1"/>
  <c r="E48" i="9"/>
  <c r="E52" i="9"/>
  <c r="E56" i="9"/>
  <c r="E63" i="9"/>
  <c r="E49" i="9"/>
  <c r="E64" i="9"/>
  <c r="F64" i="9" s="1"/>
  <c r="E68" i="9"/>
  <c r="E40" i="8"/>
  <c r="F40" i="8" s="1"/>
  <c r="E44" i="8"/>
  <c r="F44" i="8" s="1"/>
  <c r="E48" i="8"/>
  <c r="F48" i="8" s="1"/>
  <c r="E64" i="8"/>
  <c r="F64" i="8" s="1"/>
  <c r="E70" i="8"/>
  <c r="F70" i="8" s="1"/>
  <c r="E41" i="8"/>
  <c r="F41" i="8" s="1"/>
  <c r="E45" i="8"/>
  <c r="F45" i="8" s="1"/>
  <c r="E49" i="8"/>
  <c r="F49" i="8" s="1"/>
  <c r="E68" i="7"/>
  <c r="E45" i="1"/>
  <c r="E63" i="1"/>
  <c r="E60" i="1"/>
  <c r="E46" i="1"/>
  <c r="E53" i="1"/>
  <c r="E61" i="1"/>
  <c r="E64" i="1"/>
  <c r="B29" i="5"/>
  <c r="E64" i="5"/>
  <c r="E68" i="5"/>
  <c r="F68" i="5" s="1"/>
  <c r="E52" i="7"/>
  <c r="E58" i="7"/>
  <c r="E61" i="7"/>
  <c r="E61" i="8"/>
  <c r="F61" i="8" s="1"/>
  <c r="E66" i="9"/>
  <c r="E44" i="1"/>
  <c r="F44" i="1" s="1"/>
  <c r="E17" i="1"/>
  <c r="G17" i="1" s="1"/>
  <c r="E47" i="1"/>
  <c r="E40" i="5"/>
  <c r="F40" i="5" s="1"/>
  <c r="E53" i="5"/>
  <c r="E59" i="5"/>
  <c r="E62" i="5"/>
  <c r="F62" i="5" s="1"/>
  <c r="E65" i="5"/>
  <c r="F65" i="5" s="1"/>
  <c r="E69" i="5"/>
  <c r="F69" i="5" s="1"/>
  <c r="E47" i="6"/>
  <c r="F47" i="6" s="1"/>
  <c r="E55" i="6"/>
  <c r="E58" i="6"/>
  <c r="E68" i="6"/>
  <c r="F68" i="6" s="1"/>
  <c r="G68" i="6" s="1"/>
  <c r="I68" i="6" s="1"/>
  <c r="E70" i="6"/>
  <c r="E45" i="7"/>
  <c r="E49" i="7"/>
  <c r="E44" i="9"/>
  <c r="E51" i="9"/>
  <c r="E67" i="9"/>
  <c r="E55" i="1"/>
  <c r="E65" i="1"/>
  <c r="F65" i="1" s="1"/>
  <c r="E69" i="1"/>
  <c r="F53" i="6"/>
  <c r="F41" i="6"/>
  <c r="F44" i="6"/>
  <c r="F45" i="6"/>
  <c r="F60" i="6"/>
  <c r="F69" i="6"/>
  <c r="F61" i="6"/>
  <c r="G61" i="6" s="1"/>
  <c r="I61" i="6" s="1"/>
  <c r="F56" i="6"/>
  <c r="G56" i="6" s="1"/>
  <c r="I56" i="6" s="1"/>
  <c r="F40" i="6"/>
  <c r="F57" i="6"/>
  <c r="F48" i="6"/>
  <c r="F59" i="6"/>
  <c r="F64" i="6"/>
  <c r="F43" i="6"/>
  <c r="F66" i="6"/>
  <c r="B31" i="3"/>
  <c r="G65" i="3" s="1"/>
  <c r="I65" i="3" s="1"/>
  <c r="B30" i="3"/>
  <c r="F67" i="6"/>
  <c r="B29" i="6"/>
  <c r="B30" i="6"/>
  <c r="B31" i="6"/>
  <c r="F62" i="6"/>
  <c r="E16" i="1"/>
  <c r="F64" i="1" s="1"/>
  <c r="F52" i="6"/>
  <c r="E17" i="7"/>
  <c r="G17" i="7" s="1"/>
  <c r="E20" i="7"/>
  <c r="G20" i="7" s="1"/>
  <c r="E50" i="7"/>
  <c r="F49" i="6"/>
  <c r="E45" i="9"/>
  <c r="E45" i="11"/>
  <c r="F69" i="1"/>
  <c r="E62" i="1"/>
  <c r="F62" i="1" s="1"/>
  <c r="B31" i="5"/>
  <c r="E40" i="1"/>
  <c r="E54" i="1"/>
  <c r="F54" i="1" s="1"/>
  <c r="E70" i="1"/>
  <c r="F70" i="1" s="1"/>
  <c r="B30" i="5"/>
  <c r="E49" i="1"/>
  <c r="E58" i="1"/>
  <c r="E63" i="2"/>
  <c r="E19" i="5"/>
  <c r="G19" i="5" s="1"/>
  <c r="E48" i="5"/>
  <c r="F48" i="5" s="1"/>
  <c r="E18" i="7"/>
  <c r="G18" i="7" s="1"/>
  <c r="E46" i="7"/>
  <c r="E64" i="7"/>
  <c r="E17" i="9"/>
  <c r="G17" i="9" s="1"/>
  <c r="E41" i="9"/>
  <c r="E57" i="1"/>
  <c r="F57" i="1" s="1"/>
  <c r="E66" i="1"/>
  <c r="F66" i="1" s="1"/>
  <c r="E20" i="1"/>
  <c r="G20" i="1" s="1"/>
  <c r="E41" i="1"/>
  <c r="F41" i="1" s="1"/>
  <c r="E50" i="1"/>
  <c r="F50" i="1" s="1"/>
  <c r="E59" i="1"/>
  <c r="F59" i="1" s="1"/>
  <c r="F44" i="3"/>
  <c r="G44" i="3" s="1"/>
  <c r="I44" i="3" s="1"/>
  <c r="E43" i="5"/>
  <c r="F43" i="5" s="1"/>
  <c r="E49" i="5"/>
  <c r="F49" i="5" s="1"/>
  <c r="E55" i="5"/>
  <c r="F55" i="5" s="1"/>
  <c r="E61" i="5"/>
  <c r="F61" i="5" s="1"/>
  <c r="F42" i="6"/>
  <c r="F46" i="6"/>
  <c r="G46" i="6" s="1"/>
  <c r="I46" i="6" s="1"/>
  <c r="F50" i="6"/>
  <c r="F54" i="6"/>
  <c r="F58" i="6"/>
  <c r="E47" i="7"/>
  <c r="E53" i="7"/>
  <c r="E59" i="7"/>
  <c r="E52" i="8"/>
  <c r="F52" i="8" s="1"/>
  <c r="F68" i="1"/>
  <c r="F65" i="6"/>
  <c r="G65" i="6" s="1"/>
  <c r="I65" i="6" s="1"/>
  <c r="E42" i="1"/>
  <c r="F42" i="1" s="1"/>
  <c r="E51" i="1"/>
  <c r="F51" i="1" s="1"/>
  <c r="E67" i="1"/>
  <c r="F67" i="1" s="1"/>
  <c r="B29" i="3"/>
  <c r="E20" i="5"/>
  <c r="G20" i="5" s="1"/>
  <c r="E44" i="5"/>
  <c r="F44" i="5" s="1"/>
  <c r="E56" i="5"/>
  <c r="F56" i="5" s="1"/>
  <c r="E67" i="5"/>
  <c r="F67" i="5" s="1"/>
  <c r="G67" i="5" s="1"/>
  <c r="I67" i="5" s="1"/>
  <c r="E19" i="7"/>
  <c r="G19" i="7" s="1"/>
  <c r="E41" i="7"/>
  <c r="E54" i="7"/>
  <c r="E65" i="7"/>
  <c r="E18" i="11"/>
  <c r="G18" i="11" s="1"/>
  <c r="F61" i="1"/>
  <c r="E18" i="1"/>
  <c r="G18" i="1" s="1"/>
  <c r="E43" i="1"/>
  <c r="F43" i="1" s="1"/>
  <c r="F55" i="6"/>
  <c r="F70" i="6"/>
  <c r="G70" i="6" s="1"/>
  <c r="I70" i="6" s="1"/>
  <c r="E55" i="7"/>
  <c r="E70" i="11"/>
  <c r="G57" i="15"/>
  <c r="I57" i="15" s="1"/>
  <c r="G56" i="3"/>
  <c r="I56" i="3" s="1"/>
  <c r="G55" i="3"/>
  <c r="I55" i="3" s="1"/>
  <c r="G68" i="3"/>
  <c r="I68" i="3" s="1"/>
  <c r="G40" i="6"/>
  <c r="I40" i="6" s="1"/>
  <c r="G48" i="6"/>
  <c r="I48" i="6" s="1"/>
  <c r="G52" i="6"/>
  <c r="I52" i="6" s="1"/>
  <c r="G41" i="6"/>
  <c r="I41" i="6" s="1"/>
  <c r="G49" i="6"/>
  <c r="I49" i="6" s="1"/>
  <c r="G57" i="6"/>
  <c r="I57" i="6" s="1"/>
  <c r="G69" i="6"/>
  <c r="I69" i="6" s="1"/>
  <c r="G51" i="6"/>
  <c r="I51" i="6" s="1"/>
  <c r="G55" i="6"/>
  <c r="I55" i="6" s="1"/>
  <c r="G59" i="6"/>
  <c r="I59" i="6" s="1"/>
  <c r="G58" i="3"/>
  <c r="I58" i="3" s="1"/>
  <c r="G46" i="3"/>
  <c r="I46" i="3" s="1"/>
  <c r="B29" i="1"/>
  <c r="B30" i="1"/>
  <c r="B31" i="1"/>
  <c r="G66" i="3"/>
  <c r="I66" i="3" s="1"/>
  <c r="F42" i="3"/>
  <c r="G42" i="3" s="1"/>
  <c r="I42" i="3" s="1"/>
  <c r="F47" i="3"/>
  <c r="G47" i="3" s="1"/>
  <c r="I47" i="3" s="1"/>
  <c r="F52" i="3"/>
  <c r="G52" i="3" s="1"/>
  <c r="I52" i="3" s="1"/>
  <c r="F57" i="3"/>
  <c r="F67" i="3"/>
  <c r="G67" i="3" s="1"/>
  <c r="I67" i="3" s="1"/>
  <c r="F43" i="3"/>
  <c r="G43" i="3" s="1"/>
  <c r="I43" i="3" s="1"/>
  <c r="F62" i="3"/>
  <c r="G62" i="3" s="1"/>
  <c r="I62" i="3" s="1"/>
  <c r="F49" i="3"/>
  <c r="F59" i="3"/>
  <c r="G59" i="3" s="1"/>
  <c r="I59" i="3" s="1"/>
  <c r="F57" i="5"/>
  <c r="G57" i="5" s="1"/>
  <c r="I57" i="5" s="1"/>
  <c r="F54" i="5"/>
  <c r="F63" i="5"/>
  <c r="F47" i="5"/>
  <c r="F54" i="3"/>
  <c r="G54" i="3" s="1"/>
  <c r="I54" i="3" s="1"/>
  <c r="F64" i="3"/>
  <c r="G64" i="3" s="1"/>
  <c r="I64" i="3" s="1"/>
  <c r="F69" i="3"/>
  <c r="F41" i="5"/>
  <c r="F53" i="5"/>
  <c r="G53" i="5" s="1"/>
  <c r="I53" i="5" s="1"/>
  <c r="F59" i="5"/>
  <c r="F64" i="5"/>
  <c r="F70" i="5"/>
  <c r="F41" i="3"/>
  <c r="G41" i="3" s="1"/>
  <c r="I41" i="3" s="1"/>
  <c r="F51" i="3"/>
  <c r="G51" i="3" s="1"/>
  <c r="I51" i="3" s="1"/>
  <c r="F70" i="3"/>
  <c r="F66" i="5"/>
  <c r="G66" i="5" s="1"/>
  <c r="I66" i="5" s="1"/>
  <c r="E66" i="7"/>
  <c r="E69" i="7"/>
  <c r="E17" i="8"/>
  <c r="G17" i="8" s="1"/>
  <c r="E19" i="8"/>
  <c r="G19" i="8" s="1"/>
  <c r="E21" i="8"/>
  <c r="G21" i="8" s="1"/>
  <c r="E42" i="8"/>
  <c r="F42" i="8" s="1"/>
  <c r="E55" i="8"/>
  <c r="F55" i="8" s="1"/>
  <c r="E58" i="8"/>
  <c r="F58" i="8" s="1"/>
  <c r="E54" i="9"/>
  <c r="E57" i="9"/>
  <c r="E16" i="9"/>
  <c r="F55" i="9" s="1"/>
  <c r="E21" i="11"/>
  <c r="G21" i="11" s="1"/>
  <c r="E52" i="11"/>
  <c r="E55" i="11"/>
  <c r="E68" i="11"/>
  <c r="F63" i="6"/>
  <c r="G63" i="6" s="1"/>
  <c r="I63" i="6" s="1"/>
  <c r="E63" i="7"/>
  <c r="E65" i="8"/>
  <c r="F65" i="8" s="1"/>
  <c r="E68" i="8"/>
  <c r="F68" i="8" s="1"/>
  <c r="E46" i="11"/>
  <c r="E49" i="11"/>
  <c r="E62" i="11"/>
  <c r="E65" i="11"/>
  <c r="E16" i="7"/>
  <c r="E43" i="8"/>
  <c r="F43" i="8" s="1"/>
  <c r="E46" i="8"/>
  <c r="F46" i="8" s="1"/>
  <c r="E59" i="8"/>
  <c r="F59" i="8" s="1"/>
  <c r="E62" i="8"/>
  <c r="F62" i="8" s="1"/>
  <c r="E58" i="9"/>
  <c r="E61" i="9"/>
  <c r="E70" i="9"/>
  <c r="E19" i="11"/>
  <c r="G19" i="11" s="1"/>
  <c r="E40" i="11"/>
  <c r="E43" i="11"/>
  <c r="E56" i="11"/>
  <c r="E59" i="11"/>
  <c r="E70" i="7"/>
  <c r="E53" i="8"/>
  <c r="F53" i="8" s="1"/>
  <c r="E56" i="8"/>
  <c r="F56" i="8" s="1"/>
  <c r="E69" i="8"/>
  <c r="F69" i="8" s="1"/>
  <c r="E50" i="11"/>
  <c r="E53" i="11"/>
  <c r="E66" i="11"/>
  <c r="E69" i="11"/>
  <c r="F60" i="5"/>
  <c r="E18" i="8"/>
  <c r="G18" i="8" s="1"/>
  <c r="E20" i="8"/>
  <c r="G20" i="8" s="1"/>
  <c r="E47" i="8"/>
  <c r="F47" i="8" s="1"/>
  <c r="E50" i="8"/>
  <c r="F50" i="8" s="1"/>
  <c r="E63" i="8"/>
  <c r="F63" i="8" s="1"/>
  <c r="E66" i="8"/>
  <c r="F66" i="8" s="1"/>
  <c r="E62" i="9"/>
  <c r="E65" i="9"/>
  <c r="F65" i="9" s="1"/>
  <c r="E17" i="11"/>
  <c r="G17" i="11" s="1"/>
  <c r="E44" i="11"/>
  <c r="E47" i="11"/>
  <c r="E60" i="11"/>
  <c r="E63" i="11"/>
  <c r="E57" i="8"/>
  <c r="F57" i="8" s="1"/>
  <c r="E60" i="8"/>
  <c r="F60" i="8" s="1"/>
  <c r="F40" i="9"/>
  <c r="E20" i="11"/>
  <c r="G20" i="11" s="1"/>
  <c r="E41" i="11"/>
  <c r="E54" i="11"/>
  <c r="E57" i="11"/>
  <c r="F57" i="11" s="1"/>
  <c r="E16" i="11"/>
  <c r="F58" i="11" s="1"/>
  <c r="E51" i="8"/>
  <c r="F51" i="8" s="1"/>
  <c r="E54" i="8"/>
  <c r="F54" i="8" s="1"/>
  <c r="E67" i="8"/>
  <c r="F67" i="8" s="1"/>
  <c r="E50" i="9"/>
  <c r="E53" i="9"/>
  <c r="E69" i="9"/>
  <c r="F69" i="9" s="1"/>
  <c r="E48" i="11"/>
  <c r="F48" i="11" s="1"/>
  <c r="E51" i="11"/>
  <c r="E64" i="11"/>
  <c r="E67" i="11"/>
  <c r="F66" i="15"/>
  <c r="G66" i="15" s="1"/>
  <c r="I66" i="15" s="1"/>
  <c r="B29" i="16"/>
  <c r="B30" i="16"/>
  <c r="G53" i="16" s="1"/>
  <c r="I53" i="16" s="1"/>
  <c r="F58" i="15"/>
  <c r="G58" i="15" s="1"/>
  <c r="I58" i="15" s="1"/>
  <c r="F51" i="15"/>
  <c r="G51" i="15" s="1"/>
  <c r="I51" i="15" s="1"/>
  <c r="F54" i="15"/>
  <c r="G54" i="15" s="1"/>
  <c r="I54" i="15" s="1"/>
  <c r="F42" i="15"/>
  <c r="G42" i="15" s="1"/>
  <c r="I42" i="15" s="1"/>
  <c r="F65" i="15"/>
  <c r="G65" i="15" s="1"/>
  <c r="I65" i="15" s="1"/>
  <c r="F61" i="15"/>
  <c r="G61" i="15" s="1"/>
  <c r="I61" i="15" s="1"/>
  <c r="F67" i="15"/>
  <c r="G67" i="15" s="1"/>
  <c r="I67" i="15" s="1"/>
  <c r="F62" i="15"/>
  <c r="G62" i="15" s="1"/>
  <c r="I62" i="15" s="1"/>
  <c r="F46" i="15"/>
  <c r="G46" i="15" s="1"/>
  <c r="I46" i="15" s="1"/>
  <c r="F59" i="15"/>
  <c r="G59" i="15" s="1"/>
  <c r="I59" i="15" s="1"/>
  <c r="F41" i="15"/>
  <c r="G41" i="15" s="1"/>
  <c r="I41" i="15" s="1"/>
  <c r="F45" i="15"/>
  <c r="G45" i="15" s="1"/>
  <c r="I45" i="15" s="1"/>
  <c r="F70" i="15"/>
  <c r="G70" i="15" s="1"/>
  <c r="I70" i="15" s="1"/>
  <c r="F56" i="15"/>
  <c r="G56" i="15" s="1"/>
  <c r="I56" i="15" s="1"/>
  <c r="F60" i="15"/>
  <c r="G60" i="15" s="1"/>
  <c r="I60" i="15" s="1"/>
  <c r="F49" i="15"/>
  <c r="G49" i="15" s="1"/>
  <c r="I49" i="15" s="1"/>
  <c r="F63" i="15"/>
  <c r="G63" i="15" s="1"/>
  <c r="I63" i="15" s="1"/>
  <c r="F68" i="15"/>
  <c r="G68" i="15" s="1"/>
  <c r="I68" i="15" s="1"/>
  <c r="F48" i="15"/>
  <c r="G48" i="15" s="1"/>
  <c r="I48" i="15" s="1"/>
  <c r="F52" i="15"/>
  <c r="G52" i="15" s="1"/>
  <c r="I52" i="15" s="1"/>
  <c r="F69" i="15"/>
  <c r="G69" i="15" s="1"/>
  <c r="I69" i="15" s="1"/>
  <c r="F55" i="15"/>
  <c r="G55" i="15" s="1"/>
  <c r="I55" i="15" s="1"/>
  <c r="F43" i="15"/>
  <c r="G43" i="15" s="1"/>
  <c r="I43" i="15" s="1"/>
  <c r="F64" i="15"/>
  <c r="G64" i="15" s="1"/>
  <c r="I64" i="15" s="1"/>
  <c r="F50" i="15"/>
  <c r="G50" i="15" s="1"/>
  <c r="I50" i="15" s="1"/>
  <c r="F40" i="15"/>
  <c r="G40" i="15" s="1"/>
  <c r="I40" i="15" s="1"/>
  <c r="F44" i="15"/>
  <c r="G44" i="15" s="1"/>
  <c r="I44" i="15" s="1"/>
  <c r="F53" i="15"/>
  <c r="G53" i="15" s="1"/>
  <c r="I53" i="15" s="1"/>
  <c r="F47" i="15"/>
  <c r="G47" i="15" s="1"/>
  <c r="I47" i="15" s="1"/>
  <c r="E58" i="2"/>
  <c r="E66" i="2"/>
  <c r="E60" i="2"/>
  <c r="E42" i="2"/>
  <c r="E68" i="2"/>
  <c r="E50" i="2"/>
  <c r="E44" i="2"/>
  <c r="E52" i="2"/>
  <c r="E45" i="2"/>
  <c r="E53" i="2"/>
  <c r="E61" i="2"/>
  <c r="E69" i="2"/>
  <c r="E40" i="2"/>
  <c r="E48" i="2"/>
  <c r="E56" i="2"/>
  <c r="E64" i="2"/>
  <c r="E18" i="2"/>
  <c r="G18" i="2" s="1"/>
  <c r="E20" i="2"/>
  <c r="G20" i="2" s="1"/>
  <c r="E43" i="2"/>
  <c r="E51" i="2"/>
  <c r="E59" i="2"/>
  <c r="E67" i="2"/>
  <c r="E46" i="2"/>
  <c r="E54" i="2"/>
  <c r="E62" i="2"/>
  <c r="E16" i="2"/>
  <c r="E41" i="2"/>
  <c r="E49" i="2"/>
  <c r="E57" i="2"/>
  <c r="E65" i="2"/>
  <c r="E70" i="2"/>
  <c r="E17" i="2"/>
  <c r="G17" i="2" s="1"/>
  <c r="E19" i="2"/>
  <c r="G19" i="2" s="1"/>
  <c r="E21" i="2"/>
  <c r="G21" i="2" s="1"/>
  <c r="E47" i="2"/>
  <c r="E55" i="2"/>
  <c r="F62" i="9" l="1"/>
  <c r="F50" i="9"/>
  <c r="F53" i="9"/>
  <c r="F68" i="9"/>
  <c r="F56" i="9"/>
  <c r="F70" i="9"/>
  <c r="F47" i="7"/>
  <c r="G44" i="6"/>
  <c r="I44" i="6" s="1"/>
  <c r="G64" i="6"/>
  <c r="I64" i="6" s="1"/>
  <c r="G40" i="3"/>
  <c r="I40" i="3" s="1"/>
  <c r="G70" i="3"/>
  <c r="I70" i="3" s="1"/>
  <c r="G69" i="3"/>
  <c r="I69" i="3" s="1"/>
  <c r="G49" i="3"/>
  <c r="I49" i="3" s="1"/>
  <c r="G57" i="3"/>
  <c r="I57" i="3" s="1"/>
  <c r="G45" i="3"/>
  <c r="I45" i="3" s="1"/>
  <c r="G60" i="3"/>
  <c r="I60" i="3" s="1"/>
  <c r="G57" i="1"/>
  <c r="I57" i="1" s="1"/>
  <c r="F58" i="7"/>
  <c r="G58" i="6"/>
  <c r="I58" i="6" s="1"/>
  <c r="G42" i="6"/>
  <c r="I42" i="6" s="1"/>
  <c r="G60" i="6"/>
  <c r="I60" i="6" s="1"/>
  <c r="F64" i="11"/>
  <c r="F41" i="11"/>
  <c r="G48" i="3"/>
  <c r="I48" i="3" s="1"/>
  <c r="G43" i="6"/>
  <c r="I43" i="6" s="1"/>
  <c r="G53" i="6"/>
  <c r="I53" i="6" s="1"/>
  <c r="G63" i="3"/>
  <c r="I63" i="3" s="1"/>
  <c r="G54" i="6"/>
  <c r="I54" i="6" s="1"/>
  <c r="F49" i="1"/>
  <c r="G62" i="6"/>
  <c r="I62" i="6" s="1"/>
  <c r="G45" i="6"/>
  <c r="I45" i="6" s="1"/>
  <c r="F44" i="11"/>
  <c r="G50" i="6"/>
  <c r="I50" i="6" s="1"/>
  <c r="G55" i="5"/>
  <c r="I55" i="5" s="1"/>
  <c r="G62" i="5"/>
  <c r="I62" i="5" s="1"/>
  <c r="F55" i="1"/>
  <c r="G55" i="1" s="1"/>
  <c r="I55" i="1" s="1"/>
  <c r="G67" i="6"/>
  <c r="I67" i="6" s="1"/>
  <c r="G47" i="6"/>
  <c r="I47" i="6" s="1"/>
  <c r="F46" i="7"/>
  <c r="G70" i="1"/>
  <c r="I70" i="1" s="1"/>
  <c r="G41" i="5"/>
  <c r="I41" i="5" s="1"/>
  <c r="F70" i="7"/>
  <c r="F58" i="9"/>
  <c r="G59" i="5"/>
  <c r="I59" i="5" s="1"/>
  <c r="G54" i="5"/>
  <c r="I54" i="5" s="1"/>
  <c r="B31" i="9"/>
  <c r="B30" i="9"/>
  <c r="G53" i="9" s="1"/>
  <c r="I53" i="9" s="1"/>
  <c r="B29" i="9"/>
  <c r="F63" i="1"/>
  <c r="G66" i="6"/>
  <c r="I66" i="6" s="1"/>
  <c r="G44" i="5"/>
  <c r="I44" i="5" s="1"/>
  <c r="F48" i="1"/>
  <c r="G48" i="1" s="1"/>
  <c r="I48" i="1" s="1"/>
  <c r="G45" i="5"/>
  <c r="I45" i="5" s="1"/>
  <c r="G50" i="5"/>
  <c r="I50" i="5" s="1"/>
  <c r="G56" i="5"/>
  <c r="I56" i="5" s="1"/>
  <c r="F52" i="9"/>
  <c r="F57" i="9"/>
  <c r="F69" i="7"/>
  <c r="G66" i="1"/>
  <c r="I66" i="1" s="1"/>
  <c r="G61" i="5"/>
  <c r="I61" i="5" s="1"/>
  <c r="F40" i="1"/>
  <c r="G40" i="1" s="1"/>
  <c r="I40" i="1" s="1"/>
  <c r="G53" i="3"/>
  <c r="I53" i="3" s="1"/>
  <c r="G50" i="3"/>
  <c r="I50" i="3" s="1"/>
  <c r="G61" i="3"/>
  <c r="I61" i="3" s="1"/>
  <c r="F60" i="1"/>
  <c r="G46" i="5"/>
  <c r="I46" i="5" s="1"/>
  <c r="F63" i="7"/>
  <c r="G43" i="5"/>
  <c r="I43" i="5" s="1"/>
  <c r="G65" i="5"/>
  <c r="I65" i="5" s="1"/>
  <c r="G40" i="5"/>
  <c r="I40" i="5" s="1"/>
  <c r="G52" i="5"/>
  <c r="I52" i="5" s="1"/>
  <c r="G42" i="5"/>
  <c r="I42" i="5" s="1"/>
  <c r="G68" i="5"/>
  <c r="I68" i="5" s="1"/>
  <c r="G69" i="5"/>
  <c r="I69" i="5" s="1"/>
  <c r="F53" i="1"/>
  <c r="G53" i="1" s="1"/>
  <c r="I53" i="1" s="1"/>
  <c r="F52" i="1"/>
  <c r="G52" i="1" s="1"/>
  <c r="I52" i="1" s="1"/>
  <c r="G48" i="5"/>
  <c r="I48" i="5" s="1"/>
  <c r="G58" i="5"/>
  <c r="I58" i="5" s="1"/>
  <c r="G60" i="5"/>
  <c r="I60" i="5" s="1"/>
  <c r="F60" i="9"/>
  <c r="G70" i="5"/>
  <c r="I70" i="5" s="1"/>
  <c r="G47" i="5"/>
  <c r="I47" i="5" s="1"/>
  <c r="G51" i="5"/>
  <c r="I51" i="5" s="1"/>
  <c r="G49" i="5"/>
  <c r="I49" i="5" s="1"/>
  <c r="B29" i="7"/>
  <c r="B30" i="7"/>
  <c r="B31" i="7"/>
  <c r="F46" i="1"/>
  <c r="G46" i="1" s="1"/>
  <c r="I46" i="1" s="1"/>
  <c r="F44" i="9"/>
  <c r="G64" i="5"/>
  <c r="I64" i="5" s="1"/>
  <c r="G63" i="5"/>
  <c r="I63" i="5" s="1"/>
  <c r="F58" i="1"/>
  <c r="G58" i="1" s="1"/>
  <c r="I58" i="1" s="1"/>
  <c r="F45" i="1"/>
  <c r="G45" i="1" s="1"/>
  <c r="I45" i="1" s="1"/>
  <c r="F47" i="1"/>
  <c r="F56" i="1"/>
  <c r="G56" i="1" s="1"/>
  <c r="I56" i="1" s="1"/>
  <c r="G44" i="16"/>
  <c r="I44" i="16" s="1"/>
  <c r="G59" i="16"/>
  <c r="I59" i="16" s="1"/>
  <c r="G58" i="16"/>
  <c r="I58" i="16" s="1"/>
  <c r="F66" i="11"/>
  <c r="F55" i="11"/>
  <c r="F42" i="11"/>
  <c r="F50" i="7"/>
  <c r="F59" i="9"/>
  <c r="F42" i="7"/>
  <c r="G42" i="7" s="1"/>
  <c r="I42" i="7" s="1"/>
  <c r="F65" i="7"/>
  <c r="G61" i="1"/>
  <c r="I61" i="1" s="1"/>
  <c r="G69" i="16"/>
  <c r="I69" i="16" s="1"/>
  <c r="G70" i="16"/>
  <c r="I70" i="16" s="1"/>
  <c r="G48" i="16"/>
  <c r="I48" i="16" s="1"/>
  <c r="B29" i="11"/>
  <c r="B30" i="11"/>
  <c r="B31" i="11"/>
  <c r="F53" i="11"/>
  <c r="F59" i="11"/>
  <c r="F52" i="11"/>
  <c r="F40" i="7"/>
  <c r="F44" i="7"/>
  <c r="F67" i="7"/>
  <c r="F54" i="7"/>
  <c r="G54" i="7" s="1"/>
  <c r="I54" i="7" s="1"/>
  <c r="F70" i="11"/>
  <c r="G63" i="16"/>
  <c r="I63" i="16" s="1"/>
  <c r="G61" i="16"/>
  <c r="I61" i="16" s="1"/>
  <c r="G54" i="16"/>
  <c r="I54" i="16" s="1"/>
  <c r="G49" i="16"/>
  <c r="I49" i="16" s="1"/>
  <c r="F50" i="11"/>
  <c r="F56" i="11"/>
  <c r="F65" i="11"/>
  <c r="F62" i="7"/>
  <c r="F56" i="7"/>
  <c r="F48" i="7"/>
  <c r="F59" i="7"/>
  <c r="G67" i="1"/>
  <c r="I67" i="1" s="1"/>
  <c r="G64" i="16"/>
  <c r="I64" i="16" s="1"/>
  <c r="G43" i="16"/>
  <c r="I43" i="16" s="1"/>
  <c r="G45" i="16"/>
  <c r="I45" i="16" s="1"/>
  <c r="G55" i="16"/>
  <c r="I55" i="16" s="1"/>
  <c r="F67" i="11"/>
  <c r="F54" i="11"/>
  <c r="F43" i="11"/>
  <c r="F62" i="11"/>
  <c r="F49" i="9"/>
  <c r="F46" i="9"/>
  <c r="F45" i="9"/>
  <c r="F42" i="9"/>
  <c r="F41" i="9"/>
  <c r="B30" i="8"/>
  <c r="B31" i="8"/>
  <c r="G42" i="8" s="1"/>
  <c r="I42" i="8" s="1"/>
  <c r="B29" i="8"/>
  <c r="F61" i="11"/>
  <c r="F57" i="7"/>
  <c r="F49" i="7"/>
  <c r="G49" i="7" s="1"/>
  <c r="I49" i="7" s="1"/>
  <c r="F41" i="7"/>
  <c r="F53" i="7"/>
  <c r="G51" i="1"/>
  <c r="I51" i="1" s="1"/>
  <c r="G59" i="1"/>
  <c r="I59" i="1" s="1"/>
  <c r="G46" i="16"/>
  <c r="I46" i="16" s="1"/>
  <c r="G50" i="16"/>
  <c r="I50" i="16" s="1"/>
  <c r="G66" i="16"/>
  <c r="I66" i="16" s="1"/>
  <c r="G56" i="16"/>
  <c r="I56" i="16" s="1"/>
  <c r="F40" i="11"/>
  <c r="F49" i="11"/>
  <c r="G52" i="16"/>
  <c r="I52" i="16" s="1"/>
  <c r="F68" i="7"/>
  <c r="G68" i="7" s="1"/>
  <c r="I68" i="7" s="1"/>
  <c r="F51" i="7"/>
  <c r="G51" i="7" s="1"/>
  <c r="I51" i="7" s="1"/>
  <c r="F43" i="7"/>
  <c r="G43" i="1"/>
  <c r="I43" i="1" s="1"/>
  <c r="G47" i="1"/>
  <c r="I47" i="1" s="1"/>
  <c r="G57" i="16"/>
  <c r="I57" i="16" s="1"/>
  <c r="G47" i="16"/>
  <c r="I47" i="16" s="1"/>
  <c r="G41" i="16"/>
  <c r="I41" i="16" s="1"/>
  <c r="G60" i="16"/>
  <c r="I60" i="16" s="1"/>
  <c r="F51" i="11"/>
  <c r="F63" i="11"/>
  <c r="F55" i="7"/>
  <c r="F61" i="7"/>
  <c r="F60" i="7"/>
  <c r="F46" i="11"/>
  <c r="F54" i="9"/>
  <c r="F66" i="7"/>
  <c r="F67" i="9"/>
  <c r="F52" i="7"/>
  <c r="G63" i="1"/>
  <c r="I63" i="1" s="1"/>
  <c r="G54" i="1"/>
  <c r="I54" i="1" s="1"/>
  <c r="G65" i="1"/>
  <c r="I65" i="1" s="1"/>
  <c r="G42" i="1"/>
  <c r="I42" i="1" s="1"/>
  <c r="G50" i="1"/>
  <c r="I50" i="1" s="1"/>
  <c r="G65" i="16"/>
  <c r="I65" i="16" s="1"/>
  <c r="G40" i="16"/>
  <c r="I40" i="16" s="1"/>
  <c r="G62" i="16"/>
  <c r="I62" i="16" s="1"/>
  <c r="G68" i="16"/>
  <c r="I68" i="16" s="1"/>
  <c r="F60" i="11"/>
  <c r="G50" i="8"/>
  <c r="I50" i="8" s="1"/>
  <c r="G56" i="8"/>
  <c r="I56" i="8" s="1"/>
  <c r="G67" i="16"/>
  <c r="I67" i="16" s="1"/>
  <c r="G58" i="8"/>
  <c r="I58" i="8" s="1"/>
  <c r="F51" i="9"/>
  <c r="F45" i="7"/>
  <c r="F45" i="11"/>
  <c r="F63" i="9"/>
  <c r="G68" i="1"/>
  <c r="I68" i="1" s="1"/>
  <c r="G64" i="1"/>
  <c r="I64" i="1" s="1"/>
  <c r="G62" i="1"/>
  <c r="I62" i="1" s="1"/>
  <c r="G41" i="1"/>
  <c r="I41" i="1" s="1"/>
  <c r="G44" i="1"/>
  <c r="I44" i="1" s="1"/>
  <c r="F66" i="2"/>
  <c r="G42" i="16"/>
  <c r="I42" i="16" s="1"/>
  <c r="G51" i="16"/>
  <c r="I51" i="16" s="1"/>
  <c r="F47" i="11"/>
  <c r="G47" i="8"/>
  <c r="I47" i="8" s="1"/>
  <c r="F69" i="11"/>
  <c r="G53" i="8"/>
  <c r="I53" i="8" s="1"/>
  <c r="F61" i="9"/>
  <c r="F48" i="9"/>
  <c r="F68" i="11"/>
  <c r="G55" i="8"/>
  <c r="I55" i="8" s="1"/>
  <c r="F64" i="7"/>
  <c r="F66" i="9"/>
  <c r="F43" i="9"/>
  <c r="G43" i="9" s="1"/>
  <c r="I43" i="9" s="1"/>
  <c r="F47" i="9"/>
  <c r="G49" i="1"/>
  <c r="I49" i="1" s="1"/>
  <c r="G69" i="1"/>
  <c r="I69" i="1" s="1"/>
  <c r="G60" i="1"/>
  <c r="I60" i="1" s="1"/>
  <c r="F62" i="2"/>
  <c r="F54" i="2"/>
  <c r="F70" i="2"/>
  <c r="F46" i="2"/>
  <c r="F56" i="2"/>
  <c r="F63" i="2"/>
  <c r="F65" i="2"/>
  <c r="F67" i="2"/>
  <c r="F48" i="2"/>
  <c r="F58" i="2"/>
  <c r="F64" i="2"/>
  <c r="F57" i="2"/>
  <c r="F40" i="2"/>
  <c r="F55" i="2"/>
  <c r="F49" i="2"/>
  <c r="F51" i="2"/>
  <c r="F69" i="2"/>
  <c r="F50" i="2"/>
  <c r="B30" i="2"/>
  <c r="B31" i="2"/>
  <c r="B29" i="2"/>
  <c r="F52" i="2"/>
  <c r="F59" i="2"/>
  <c r="F44" i="2"/>
  <c r="F47" i="2"/>
  <c r="F41" i="2"/>
  <c r="F43" i="2"/>
  <c r="F61" i="2"/>
  <c r="F68" i="2"/>
  <c r="F53" i="2"/>
  <c r="F42" i="2"/>
  <c r="F45" i="2"/>
  <c r="F60" i="2"/>
  <c r="G58" i="11" l="1"/>
  <c r="I58" i="11" s="1"/>
  <c r="G68" i="11"/>
  <c r="I68" i="11" s="1"/>
  <c r="G50" i="9"/>
  <c r="I50" i="9" s="1"/>
  <c r="G66" i="9"/>
  <c r="I66" i="9" s="1"/>
  <c r="G41" i="9"/>
  <c r="I41" i="9" s="1"/>
  <c r="G44" i="9"/>
  <c r="I44" i="9" s="1"/>
  <c r="G64" i="9"/>
  <c r="I64" i="9" s="1"/>
  <c r="G48" i="9"/>
  <c r="I48" i="9" s="1"/>
  <c r="G49" i="9"/>
  <c r="I49" i="9" s="1"/>
  <c r="G51" i="9"/>
  <c r="I51" i="9" s="1"/>
  <c r="G67" i="9"/>
  <c r="I67" i="9" s="1"/>
  <c r="G63" i="7"/>
  <c r="I63" i="7" s="1"/>
  <c r="G57" i="7"/>
  <c r="I57" i="7" s="1"/>
  <c r="G63" i="9"/>
  <c r="I63" i="9" s="1"/>
  <c r="G42" i="9"/>
  <c r="I42" i="9" s="1"/>
  <c r="G47" i="9"/>
  <c r="I47" i="9" s="1"/>
  <c r="G46" i="9"/>
  <c r="I46" i="9" s="1"/>
  <c r="G70" i="9"/>
  <c r="I70" i="9" s="1"/>
  <c r="G40" i="9"/>
  <c r="I40" i="9" s="1"/>
  <c r="G56" i="9"/>
  <c r="I56" i="9" s="1"/>
  <c r="G68" i="9"/>
  <c r="I68" i="9" s="1"/>
  <c r="G58" i="9"/>
  <c r="I58" i="9" s="1"/>
  <c r="G62" i="9"/>
  <c r="I62" i="9" s="1"/>
  <c r="G57" i="9"/>
  <c r="I57" i="9" s="1"/>
  <c r="G69" i="9"/>
  <c r="I69" i="9" s="1"/>
  <c r="G61" i="9"/>
  <c r="I61" i="9" s="1"/>
  <c r="G54" i="9"/>
  <c r="I54" i="9" s="1"/>
  <c r="G45" i="9"/>
  <c r="I45" i="9" s="1"/>
  <c r="G59" i="9"/>
  <c r="I59" i="9" s="1"/>
  <c r="G46" i="7"/>
  <c r="I46" i="7" s="1"/>
  <c r="G60" i="9"/>
  <c r="I60" i="9" s="1"/>
  <c r="G65" i="9"/>
  <c r="I65" i="9" s="1"/>
  <c r="G52" i="9"/>
  <c r="I52" i="9" s="1"/>
  <c r="G55" i="9"/>
  <c r="I55" i="9" s="1"/>
  <c r="G65" i="11"/>
  <c r="I65" i="11" s="1"/>
  <c r="G66" i="7"/>
  <c r="I66" i="7" s="1"/>
  <c r="G51" i="11"/>
  <c r="I51" i="11" s="1"/>
  <c r="G43" i="7"/>
  <c r="I43" i="7" s="1"/>
  <c r="G64" i="11"/>
  <c r="I64" i="11" s="1"/>
  <c r="G41" i="7"/>
  <c r="I41" i="7" s="1"/>
  <c r="G62" i="7"/>
  <c r="I62" i="7" s="1"/>
  <c r="G65" i="7"/>
  <c r="I65" i="7" s="1"/>
  <c r="G60" i="11"/>
  <c r="I60" i="11" s="1"/>
  <c r="G60" i="7"/>
  <c r="I60" i="7" s="1"/>
  <c r="G61" i="11"/>
  <c r="I61" i="11" s="1"/>
  <c r="G67" i="7"/>
  <c r="I67" i="7" s="1"/>
  <c r="G50" i="7"/>
  <c r="I50" i="7" s="1"/>
  <c r="G58" i="7"/>
  <c r="I58" i="7" s="1"/>
  <c r="G70" i="7"/>
  <c r="I70" i="7" s="1"/>
  <c r="G45" i="11"/>
  <c r="I45" i="11" s="1"/>
  <c r="G48" i="11"/>
  <c r="I48" i="11" s="1"/>
  <c r="G61" i="7"/>
  <c r="I61" i="7" s="1"/>
  <c r="G49" i="11"/>
  <c r="I49" i="11" s="1"/>
  <c r="G62" i="11"/>
  <c r="I62" i="11" s="1"/>
  <c r="G57" i="11"/>
  <c r="I57" i="11" s="1"/>
  <c r="G44" i="7"/>
  <c r="I44" i="7" s="1"/>
  <c r="G46" i="11"/>
  <c r="I46" i="11" s="1"/>
  <c r="G56" i="11"/>
  <c r="I56" i="11" s="1"/>
  <c r="G45" i="7"/>
  <c r="I45" i="7" s="1"/>
  <c r="G55" i="7"/>
  <c r="I55" i="7" s="1"/>
  <c r="G40" i="11"/>
  <c r="I40" i="11" s="1"/>
  <c r="G43" i="11"/>
  <c r="I43" i="11" s="1"/>
  <c r="G59" i="7"/>
  <c r="I59" i="7" s="1"/>
  <c r="G40" i="7"/>
  <c r="I40" i="7" s="1"/>
  <c r="G69" i="11"/>
  <c r="I69" i="11" s="1"/>
  <c r="G52" i="7"/>
  <c r="I52" i="7" s="1"/>
  <c r="G69" i="8"/>
  <c r="I69" i="8" s="1"/>
  <c r="G66" i="8"/>
  <c r="I66" i="8" s="1"/>
  <c r="G54" i="11"/>
  <c r="I54" i="11" s="1"/>
  <c r="G48" i="7"/>
  <c r="I48" i="7" s="1"/>
  <c r="G69" i="7"/>
  <c r="I69" i="7" s="1"/>
  <c r="G70" i="11"/>
  <c r="I70" i="11" s="1"/>
  <c r="G47" i="7"/>
  <c r="I47" i="7" s="1"/>
  <c r="G64" i="7"/>
  <c r="I64" i="7" s="1"/>
  <c r="G47" i="11"/>
  <c r="I47" i="11" s="1"/>
  <c r="G63" i="11"/>
  <c r="I63" i="11" s="1"/>
  <c r="G41" i="11"/>
  <c r="I41" i="11" s="1"/>
  <c r="G53" i="7"/>
  <c r="I53" i="7" s="1"/>
  <c r="G67" i="11"/>
  <c r="I67" i="11" s="1"/>
  <c r="G56" i="7"/>
  <c r="I56" i="7" s="1"/>
  <c r="G59" i="11"/>
  <c r="I59" i="11" s="1"/>
  <c r="G43" i="8"/>
  <c r="I43" i="8" s="1"/>
  <c r="G65" i="8"/>
  <c r="I65" i="8" s="1"/>
  <c r="G42" i="11"/>
  <c r="I42" i="11" s="1"/>
  <c r="G63" i="8"/>
  <c r="I63" i="8" s="1"/>
  <c r="G59" i="8"/>
  <c r="I59" i="8" s="1"/>
  <c r="G62" i="8"/>
  <c r="I62" i="8" s="1"/>
  <c r="G40" i="8"/>
  <c r="I40" i="8" s="1"/>
  <c r="G44" i="8"/>
  <c r="I44" i="8" s="1"/>
  <c r="G48" i="8"/>
  <c r="I48" i="8" s="1"/>
  <c r="G52" i="8"/>
  <c r="I52" i="8" s="1"/>
  <c r="G64" i="8"/>
  <c r="I64" i="8" s="1"/>
  <c r="G41" i="8"/>
  <c r="I41" i="8" s="1"/>
  <c r="G49" i="8"/>
  <c r="I49" i="8" s="1"/>
  <c r="G70" i="8"/>
  <c r="I70" i="8" s="1"/>
  <c r="G45" i="8"/>
  <c r="I45" i="8" s="1"/>
  <c r="G61" i="8"/>
  <c r="I61" i="8" s="1"/>
  <c r="G46" i="8"/>
  <c r="I46" i="8" s="1"/>
  <c r="G55" i="11"/>
  <c r="I55" i="11" s="1"/>
  <c r="G50" i="11"/>
  <c r="I50" i="11" s="1"/>
  <c r="G53" i="11"/>
  <c r="I53" i="11" s="1"/>
  <c r="G68" i="8"/>
  <c r="I68" i="8" s="1"/>
  <c r="G51" i="8"/>
  <c r="I51" i="8" s="1"/>
  <c r="G66" i="11"/>
  <c r="I66" i="11" s="1"/>
  <c r="G54" i="8"/>
  <c r="I54" i="8" s="1"/>
  <c r="G67" i="8"/>
  <c r="I67" i="8" s="1"/>
  <c r="G44" i="11"/>
  <c r="I44" i="11" s="1"/>
  <c r="G60" i="8"/>
  <c r="I60" i="8" s="1"/>
  <c r="G52" i="11"/>
  <c r="I52" i="11" s="1"/>
  <c r="G57" i="8"/>
  <c r="I57" i="8" s="1"/>
  <c r="G66" i="2"/>
  <c r="I66" i="2" s="1"/>
  <c r="G42" i="2"/>
  <c r="I42" i="2" s="1"/>
  <c r="G59" i="2"/>
  <c r="I59" i="2" s="1"/>
  <c r="G49" i="2"/>
  <c r="I49" i="2" s="1"/>
  <c r="G65" i="2"/>
  <c r="I65" i="2" s="1"/>
  <c r="G53" i="2"/>
  <c r="I53" i="2" s="1"/>
  <c r="G52" i="2"/>
  <c r="I52" i="2" s="1"/>
  <c r="G55" i="2"/>
  <c r="I55" i="2" s="1"/>
  <c r="G63" i="2"/>
  <c r="I63" i="2" s="1"/>
  <c r="G40" i="2"/>
  <c r="I40" i="2" s="1"/>
  <c r="G56" i="2"/>
  <c r="I56" i="2" s="1"/>
  <c r="G57" i="2"/>
  <c r="I57" i="2" s="1"/>
  <c r="G46" i="2"/>
  <c r="I46" i="2" s="1"/>
  <c r="G64" i="2"/>
  <c r="I64" i="2" s="1"/>
  <c r="G70" i="2"/>
  <c r="I70" i="2" s="1"/>
  <c r="G68" i="2"/>
  <c r="I68" i="2" s="1"/>
  <c r="G61" i="2"/>
  <c r="I61" i="2" s="1"/>
  <c r="G43" i="2"/>
  <c r="I43" i="2" s="1"/>
  <c r="G41" i="2"/>
  <c r="I41" i="2" s="1"/>
  <c r="G50" i="2"/>
  <c r="I50" i="2" s="1"/>
  <c r="G58" i="2"/>
  <c r="I58" i="2" s="1"/>
  <c r="G54" i="2"/>
  <c r="I54" i="2" s="1"/>
  <c r="G60" i="2"/>
  <c r="I60" i="2" s="1"/>
  <c r="G47" i="2"/>
  <c r="I47" i="2" s="1"/>
  <c r="G69" i="2"/>
  <c r="I69" i="2" s="1"/>
  <c r="G48" i="2"/>
  <c r="I48" i="2" s="1"/>
  <c r="G62" i="2"/>
  <c r="I62" i="2" s="1"/>
  <c r="G45" i="2"/>
  <c r="I45" i="2" s="1"/>
  <c r="G44" i="2"/>
  <c r="I44" i="2" s="1"/>
  <c r="G51" i="2"/>
  <c r="I51" i="2" s="1"/>
  <c r="G67" i="2"/>
  <c r="I67" i="2" s="1"/>
</calcChain>
</file>

<file path=xl/sharedStrings.xml><?xml version="1.0" encoding="utf-8"?>
<sst xmlns="http://schemas.openxmlformats.org/spreadsheetml/2006/main" count="496" uniqueCount="78">
  <si>
    <t>Date:</t>
  </si>
  <si>
    <t>Operator:</t>
  </si>
  <si>
    <t>Kit Lot#:</t>
  </si>
  <si>
    <t>Temperature:</t>
  </si>
  <si>
    <t>Standard Concentration (ng/mL)</t>
  </si>
  <si>
    <t>OD1</t>
  </si>
  <si>
    <t>OD2</t>
  </si>
  <si>
    <t>Mean</t>
  </si>
  <si>
    <t>%B/Bo</t>
  </si>
  <si>
    <t>Log (Standard Concentration)</t>
  </si>
  <si>
    <t>Logit %B/Bo</t>
  </si>
  <si>
    <t>Slope:</t>
  </si>
  <si>
    <t>Intercept:</t>
  </si>
  <si>
    <t>Sample Description</t>
  </si>
  <si>
    <t>Aflatoxin B1 Concentration (ppb)</t>
  </si>
  <si>
    <t>Dilution Factor</t>
  </si>
  <si>
    <t>Aflatoxin B1 Concentration (ppb) X Dilution Factor</t>
  </si>
  <si>
    <t>Standard Concentration (pg/mL)</t>
  </si>
  <si>
    <t>Total Aflatoxin Concentration (ppb)</t>
  </si>
  <si>
    <t>Total Aflatoxin Concentration (ppb) X Dilution Factor</t>
  </si>
  <si>
    <t>Deoxynivalenol Concentration (ppb)</t>
  </si>
  <si>
    <t>Deoxynivalenol  Concentration (ppb) X Dilution Factor</t>
  </si>
  <si>
    <t>Fumonisin Concentration (ppb)</t>
  </si>
  <si>
    <t>Fumonisin Concentration (ppb) X Dilution Factor</t>
  </si>
  <si>
    <t>Ochratoxin A Concentration (ppb)</t>
  </si>
  <si>
    <t>Ochratoxin A Concentration (ppb) X Dilution Factor</t>
  </si>
  <si>
    <t>Zearalenone Concentration (ppb)</t>
  </si>
  <si>
    <t>Zearalaneone Concentration (ppb) X Dilution Factor</t>
  </si>
  <si>
    <t>T-2 toxin Concentration (ppb)</t>
  </si>
  <si>
    <t>T-2 toxin Concentration (ppb) X Dilution Factor</t>
  </si>
  <si>
    <t>Step#2: The standard curve is automatically generated.  Check that the R2 value is acceptable.</t>
  </si>
  <si>
    <r>
      <t xml:space="preserve">Step#1:  Enter the OD values for the standards in the </t>
    </r>
    <r>
      <rPr>
        <b/>
        <sz val="11"/>
        <color rgb="FFFF9900"/>
        <rFont val="Calibri"/>
        <family val="2"/>
      </rPr>
      <t>orange cells.</t>
    </r>
  </si>
  <si>
    <r>
      <t>Step#2: The standard curve is automatically generated.  Check that the R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value is acceptable.</t>
    </r>
  </si>
  <si>
    <r>
      <t>R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:</t>
    </r>
  </si>
  <si>
    <r>
      <t>Data Analysis Worksheet for Aflatoxin 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 xml:space="preserve"> ELISA Kit (Cat No. 941BAFL01B1-96) (KIT5004)</t>
    </r>
  </si>
  <si>
    <t>How to use the Data Analysis Worksheet for Aflatoxin B1 ELISA Kit (Cat No. 941BAFL01B1-96) (KIT5004)</t>
  </si>
  <si>
    <r>
      <t>Data Analysis Worksheet for Aflatoxin 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 xml:space="preserve"> Low Matrix ELISA Kit (Cat No. 981BAFL01LM-96) (KIT5005)</t>
    </r>
  </si>
  <si>
    <t>How to use the Data Analysis Worksheet for Aflatoxin B1 Low Matrix ELISA Kit (Cat No. 981BAFL01LM-96)) (KIT5005)</t>
  </si>
  <si>
    <t>Data Analysis Worksheet for Aflatoxin M1 ELISA Kit (Cat No. 961AFLM01M-96) (KIT5000)</t>
  </si>
  <si>
    <t>Aflatoxin M1 Concentration (ppt)</t>
  </si>
  <si>
    <t>Aflatoxin M1 Concentration (ppt) X Dilution Factor</t>
  </si>
  <si>
    <r>
      <t xml:space="preserve">Step#1:  Enter the OD values for the standards in the </t>
    </r>
    <r>
      <rPr>
        <b/>
        <sz val="11"/>
        <color rgb="FFFF9900"/>
        <rFont val="Calibri"/>
        <family val="2"/>
        <scheme val="minor"/>
      </rPr>
      <t>orange cells.</t>
    </r>
  </si>
  <si>
    <r>
      <t>Step#2: The standard curve is automatically generated.  Check that the 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value is acceptable.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</si>
  <si>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:</t>
    </r>
  </si>
  <si>
    <t>How to use the Data Analysis Worksheet for Aflatoxin M1 ELISA Kit (Cat no. 961AFLM01M-96) (KIT5000)</t>
  </si>
  <si>
    <t>Data Analysis Worksheet for Aflatoxin M1 Ultra ELISA Kit (Cat No. 961AFLM01C-ULTRA) (KIT5003)</t>
  </si>
  <si>
    <t>How to use the Data Analysis Worksheet for Aflatoxin M1 Ultra ELISA Kit (Cat no. 961AFLM01MC-ULTRA) (KIT5003)</t>
  </si>
  <si>
    <t>Aflatoxin M1 Concentration (ppb)</t>
  </si>
  <si>
    <t>Aflatoxin M1 Concentration (ppb) X Dilution Factor</t>
  </si>
  <si>
    <t>Data Analysis Worksheet for Aflatoxin M1 ELISA Kit for Urine (Cat No. 991AFLM01U-96) (KIT5002)</t>
  </si>
  <si>
    <t>How to use the Data Analysis Worksheet for Aflatoxin M1 ELISA Kit for Urine(Cat no. 991AFLM01U-96) (KIT5002)</t>
  </si>
  <si>
    <t>Data Analysis Worksheet for Total Aflatoxin ELISA Kit (Cat No. 941AFL01M-96) (KIT5007)</t>
  </si>
  <si>
    <t>How to use the Data Analysis Worksheet for Total Aflatoxin ELISA Kit (Cat No. 941AFL01M-96) (KIT5007)</t>
  </si>
  <si>
    <t>Data Analysis Worksheet for Total Aflatoxin Low Matrix ELISA Kit (Cat No. 981AFL01LM-96) (KIT5006)</t>
  </si>
  <si>
    <t>How to use the Data Analysis Worksheet for Total Aflatoxin Low Matrix ELISA Kit (Cat No. 981AFL01LM-96) (KIT5006)</t>
  </si>
  <si>
    <t>Data Analysis Worksheet for Deoxynivalenol ELISA Kit (Cat No. 941DON01M-96) (KIT5010)</t>
  </si>
  <si>
    <t>How to use the Data Analysis Worksheet for Deoxynivalenol ELISA Kit (Cat No. 941DON01M-96) (KIT5010)</t>
  </si>
  <si>
    <t>Data Analysis Worksheet for Fumonisin Hydro ELISA Kit (Cat No.201FUM01AQ-96) (KIT5014)</t>
  </si>
  <si>
    <t>How to use the Data Analysis Worksheet for Fumonisin Hydro ELISA Kit (Cat No.201FUM01AQ-96) (KIT5014)</t>
  </si>
  <si>
    <t>Data Analysis Worksheet for Fumonisin in Urine ELISA Kit (Cat No. 951FUM01U-96) (KIT5013)</t>
  </si>
  <si>
    <t>How to use the Data Analysis Worksheet for Fumonisin in Urine ELISA Kit (Cat No. 951FUM01U-96) (KIT5013)</t>
  </si>
  <si>
    <t>Data Analysis Worksheet for Ochratoxin A Universal ELISA Kit (Cat No. 961OCH01LM-96) (KIT5015)</t>
  </si>
  <si>
    <t>How to use the Data Analysis Worksheet for Ochratoxin A Universal ELISA Kit (Cat No. 961OCH01LM-96) (KIT5015)</t>
  </si>
  <si>
    <t>Data Analysis Worksheet for Zearalenone Low Matrix ELISA Kit (Cat No. 981ZEA01LM-96) (KIT5018)</t>
  </si>
  <si>
    <t>How to use the Data Analysis Worksheet for Zearalenone Low Matrix ELISA Kit (Cat No. 981ZEA01LM-96) (KIT5018)</t>
  </si>
  <si>
    <t>How to use the Data Analysis Worksheet for Mycotox Total Aflatoxin ELISA Kit (Cat No. 941AFL01G-96) (KIT5008)</t>
  </si>
  <si>
    <t>Data Analysis Worksheet for Mycotox Total Aflatoxin ELISA Kit (Cat No. 941AFL01G-96) (KIT5008)</t>
  </si>
  <si>
    <t>Data Analysis Worksheet for T-2 toxin ELISA Kit (Cat No. 951T201GF-96) (KIT5017)</t>
  </si>
  <si>
    <t>How to use the Data Analysis Worksheet for T-2 toxin ELISA Kit (Cat No. 951T201GF-96) (KIT5017)</t>
  </si>
  <si>
    <t>Data Analysis Worksheet for Mycotox Total Aflatoxin Hydro ELISA Kit (Cat No. 941AFL01AQ-96) (KIT5009)</t>
  </si>
  <si>
    <t>How to use the Data Analysis Worksheet for Mycotox Total Aflatoxin Hydro ELISA Kit (Cat No. 941AFL01AQ-96) (KIT5009)</t>
  </si>
  <si>
    <t>How to use the Data Analysis Worksheet for Deoxynivalenol RAPID ELISA Kit (Cat No. 201DON01WC-96) (KIT5011)</t>
  </si>
  <si>
    <t>Data Analysis Worksheet for Deoxynivalenol RAPID ELISA Kit (Cat No. 201DON01WC-96) (KIT5011)</t>
  </si>
  <si>
    <r>
      <t xml:space="preserve">Step#3: Enter OD values for unknown samples in the </t>
    </r>
    <r>
      <rPr>
        <b/>
        <sz val="11"/>
        <color theme="2" tint="-0.249977111117893"/>
        <rFont val="Calibri"/>
        <family val="2"/>
      </rPr>
      <t>grey cells</t>
    </r>
    <r>
      <rPr>
        <b/>
        <sz val="11"/>
        <color theme="1"/>
        <rFont val="Calibri"/>
        <family val="2"/>
      </rPr>
      <t>.  Then, enter the dilution factor.</t>
    </r>
    <r>
      <rPr>
        <b/>
        <sz val="11"/>
        <rFont val="Calibri"/>
        <family val="2"/>
      </rPr>
      <t>(e</t>
    </r>
    <r>
      <rPr>
        <b/>
        <sz val="11"/>
        <color theme="1"/>
        <rFont val="Calibri"/>
        <family val="2"/>
      </rPr>
      <t>nter 1 if samples were not diluted).</t>
    </r>
  </si>
  <si>
    <t>Step#3: Enter OD values for unknown samples in the grey cells.  Then, enter the dilution factor.(enter 1 if samples were not diluted).</t>
  </si>
  <si>
    <r>
      <t xml:space="preserve">Step#3: Enter OD values for unknown samples in the </t>
    </r>
    <r>
      <rPr>
        <b/>
        <sz val="11"/>
        <color theme="2" tint="-0.249977111117893"/>
        <rFont val="Calibri"/>
        <family val="2"/>
        <scheme val="minor"/>
      </rPr>
      <t>grey cells</t>
    </r>
    <r>
      <rPr>
        <b/>
        <sz val="11"/>
        <color theme="1"/>
        <rFont val="Calibri"/>
        <family val="2"/>
        <scheme val="minor"/>
      </rPr>
      <t>.  Then, enter the dilution factor.</t>
    </r>
    <r>
      <rPr>
        <b/>
        <sz val="11"/>
        <rFont val="Calibri"/>
        <family val="2"/>
        <scheme val="minor"/>
      </rPr>
      <t>(e</t>
    </r>
    <r>
      <rPr>
        <b/>
        <sz val="11"/>
        <color theme="1"/>
        <rFont val="Calibri"/>
        <family val="2"/>
        <scheme val="minor"/>
      </rPr>
      <t>nter 1 if samples were not diluted).</t>
    </r>
  </si>
  <si>
    <r>
      <t xml:space="preserve">Step#3: Enter OD values for unknown samples in the </t>
    </r>
    <r>
      <rPr>
        <b/>
        <sz val="11"/>
        <color theme="2" tint="-0.249977111117893"/>
        <rFont val="Calibri"/>
        <family val="2"/>
        <scheme val="minor"/>
      </rPr>
      <t>grey cells</t>
    </r>
    <r>
      <rPr>
        <b/>
        <sz val="11"/>
        <color theme="1"/>
        <rFont val="Calibri"/>
        <family val="2"/>
        <scheme val="minor"/>
      </rPr>
      <t>.  Then, enter the dilution factor</t>
    </r>
    <r>
      <rPr>
        <b/>
        <sz val="11"/>
        <rFont val="Calibri"/>
        <family val="2"/>
        <scheme val="minor"/>
      </rPr>
      <t>(e</t>
    </r>
    <r>
      <rPr>
        <b/>
        <sz val="11"/>
        <color theme="1"/>
        <rFont val="Calibri"/>
        <family val="2"/>
        <scheme val="minor"/>
      </rPr>
      <t>nter 1 if samples were not diluted).</t>
    </r>
  </si>
  <si>
    <r>
      <t xml:space="preserve">Step#3: Enter OD values for unknown samples in the </t>
    </r>
    <r>
      <rPr>
        <b/>
        <sz val="11"/>
        <color theme="2" tint="-0.249977111117893"/>
        <rFont val="Calibri"/>
        <family val="2"/>
      </rPr>
      <t>grey cells</t>
    </r>
    <r>
      <rPr>
        <b/>
        <sz val="11"/>
        <color theme="1"/>
        <rFont val="Calibri"/>
        <family val="2"/>
      </rPr>
      <t>.  Then, enter the dilution factor</t>
    </r>
    <r>
      <rPr>
        <b/>
        <sz val="11"/>
        <rFont val="Calibri"/>
        <family val="2"/>
      </rPr>
      <t>(e</t>
    </r>
    <r>
      <rPr>
        <b/>
        <sz val="11"/>
        <color theme="1"/>
        <rFont val="Calibri"/>
        <family val="2"/>
      </rPr>
      <t>nter 1 if samples were not diluted).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</si>
</sst>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99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2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0" borderId="0"/>
    <xf numFmtId="0" fontId="3" fillId="0" borderId="0"/>
  </cellStyleXfs>
  <cellXfs count="114">
    <xf numFmtId="0" fontId="0" fillId="0" borderId="0" xfId="0"/>
    <xf numFmtId="0" fontId="2" fillId="2" borderId="0" xfId="0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9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Alignment="1" applyProtection="1">
      <alignment horizontal="left"/>
      <protection hidden="1"/>
    </xf>
    <xf numFmtId="0" fontId="7" fillId="2" borderId="2" xfId="0" applyFont="1" applyFill="1" applyBorder="1" applyAlignment="1" applyProtection="1">
      <alignment horizontal="left" wrapText="1"/>
      <protection hidden="1"/>
    </xf>
    <xf numFmtId="0" fontId="7" fillId="2" borderId="10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wrapText="1"/>
      <protection hidden="1"/>
    </xf>
    <xf numFmtId="0" fontId="7" fillId="2" borderId="8" xfId="0" applyFont="1" applyFill="1" applyBorder="1" applyAlignment="1" applyProtection="1">
      <alignment horizontal="left" wrapText="1"/>
      <protection hidden="1"/>
    </xf>
    <xf numFmtId="0" fontId="7" fillId="2" borderId="7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5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164" fontId="7" fillId="2" borderId="4" xfId="0" applyNumberFormat="1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</xf>
    <xf numFmtId="9" fontId="7" fillId="2" borderId="4" xfId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2" fontId="7" fillId="2" borderId="4" xfId="0" applyNumberFormat="1" applyFont="1" applyFill="1" applyBorder="1" applyAlignment="1" applyProtection="1">
      <alignment horizontal="center"/>
    </xf>
    <xf numFmtId="0" fontId="5" fillId="2" borderId="7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9" fontId="7" fillId="2" borderId="4" xfId="0" applyNumberFormat="1" applyFont="1" applyFill="1" applyBorder="1" applyAlignment="1" applyProtection="1">
      <alignment horizontal="center"/>
    </xf>
    <xf numFmtId="166" fontId="7" fillId="2" borderId="4" xfId="0" applyNumberFormat="1" applyFont="1" applyFill="1" applyBorder="1" applyAlignment="1" applyProtection="1">
      <alignment horizontal="center"/>
    </xf>
    <xf numFmtId="0" fontId="5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14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</xf>
    <xf numFmtId="9" fontId="0" fillId="2" borderId="4" xfId="1" applyFont="1" applyFill="1" applyBorder="1" applyAlignment="1" applyProtection="1">
      <alignment horizontal="center"/>
    </xf>
    <xf numFmtId="165" fontId="0" fillId="2" borderId="4" xfId="0" applyNumberFormat="1" applyFont="1" applyFill="1" applyBorder="1" applyAlignment="1" applyProtection="1">
      <alignment horizontal="center"/>
    </xf>
    <xf numFmtId="2" fontId="0" fillId="2" borderId="4" xfId="0" applyNumberFormat="1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9" fontId="0" fillId="2" borderId="4" xfId="0" applyNumberFormat="1" applyFont="1" applyFill="1" applyBorder="1" applyAlignment="1" applyProtection="1">
      <alignment horizontal="center"/>
    </xf>
    <xf numFmtId="166" fontId="0" fillId="2" borderId="4" xfId="0" applyNumberFormat="1" applyFont="1" applyFill="1" applyBorder="1" applyAlignment="1" applyProtection="1">
      <alignment horizontal="center"/>
    </xf>
    <xf numFmtId="167" fontId="0" fillId="2" borderId="4" xfId="0" applyNumberFormat="1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12" fillId="2" borderId="7" xfId="0" applyFont="1" applyFill="1" applyBorder="1" applyProtection="1">
      <protection locked="0"/>
    </xf>
    <xf numFmtId="0" fontId="12" fillId="2" borderId="5" xfId="0" applyFont="1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0" fillId="2" borderId="7" xfId="0" applyFont="1" applyFill="1" applyBorder="1" applyProtection="1">
      <protection locked="0"/>
    </xf>
    <xf numFmtId="164" fontId="0" fillId="2" borderId="4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left" wrapText="1"/>
      <protection hidden="1"/>
    </xf>
    <xf numFmtId="0" fontId="0" fillId="2" borderId="8" xfId="0" applyFont="1" applyFill="1" applyBorder="1" applyAlignment="1" applyProtection="1">
      <alignment horizontal="left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7" fillId="6" borderId="7" xfId="0" applyFont="1" applyFill="1" applyBorder="1" applyAlignment="1" applyProtection="1">
      <alignment horizontal="center"/>
      <protection hidden="1"/>
    </xf>
    <xf numFmtId="0" fontId="17" fillId="6" borderId="1" xfId="0" applyFont="1" applyFill="1" applyBorder="1" applyAlignment="1" applyProtection="1">
      <alignment horizontal="center"/>
      <protection hidden="1"/>
    </xf>
    <xf numFmtId="0" fontId="17" fillId="6" borderId="8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  <protection hidden="1"/>
    </xf>
    <xf numFmtId="0" fontId="17" fillId="6" borderId="0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Alignment="1" applyProtection="1">
      <alignment horizontal="center"/>
      <protection hidden="1"/>
    </xf>
  </cellXfs>
  <cellStyles count="5">
    <cellStyle name="Neutral 2" xfId="2" xr:uid="{D52742C8-F56A-43F2-9019-C9E9EA3CF0F4}"/>
    <cellStyle name="Normal" xfId="0" builtinId="0"/>
    <cellStyle name="Normal 2" xfId="3" xr:uid="{1E1D432D-682E-4548-A617-B97D82347AC1}"/>
    <cellStyle name="Normal 2 2" xfId="4" xr:uid="{CE512AC8-465C-4EA0-919A-C51C9C3ABBE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Aflatoxin B</a:t>
            </a:r>
            <a:r>
              <a:rPr lang="en-US" sz="700" b="1"/>
              <a:t>1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55858535035899E-2"/>
          <c:y val="0.13899701857656144"/>
          <c:w val="0.84695525275733252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'Aflatoxin B1'!$F$17:$F$21</c:f>
              <c:numCache>
                <c:formatCode>0.000</c:formatCode>
                <c:ptCount val="5"/>
                <c:pt idx="0">
                  <c:v>-0.69897000433601875</c:v>
                </c:pt>
                <c:pt idx="1">
                  <c:v>-0.3010299956639812</c:v>
                </c:pt>
                <c:pt idx="2">
                  <c:v>0</c:v>
                </c:pt>
                <c:pt idx="3">
                  <c:v>0.3010299956639812</c:v>
                </c:pt>
                <c:pt idx="4">
                  <c:v>0.6020599913279624</c:v>
                </c:pt>
              </c:numCache>
            </c:numRef>
          </c:xVal>
          <c:yVal>
            <c:numRef>
              <c:f>'Aflatoxin B1'!$G$17:$G$21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0-47B9-868E-45765811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98584"/>
        <c:axId val="192498192"/>
      </c:scatterChart>
      <c:valAx>
        <c:axId val="19249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498192"/>
        <c:crosses val="autoZero"/>
        <c:crossBetween val="midCat"/>
      </c:valAx>
      <c:valAx>
        <c:axId val="19249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498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Aflatoxin B</a:t>
            </a:r>
            <a:r>
              <a:rPr lang="en-US" sz="700" b="1"/>
              <a:t>1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55858535035899E-2"/>
          <c:y val="0.13899701857656144"/>
          <c:w val="0.84695525275733252"/>
          <c:h val="0.657838727096911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'Aflatoxin B1 Low Matrix'!$F$17:$F$21</c:f>
              <c:numCache>
                <c:formatCode>0.000</c:formatCode>
                <c:ptCount val="5"/>
                <c:pt idx="0">
                  <c:v>-1.6989700043360187</c:v>
                </c:pt>
                <c:pt idx="1">
                  <c:v>-1.3010299956639813</c:v>
                </c:pt>
                <c:pt idx="2">
                  <c:v>-1</c:v>
                </c:pt>
                <c:pt idx="3">
                  <c:v>-0.69897000433601875</c:v>
                </c:pt>
                <c:pt idx="4">
                  <c:v>-0.3979400086720376</c:v>
                </c:pt>
              </c:numCache>
            </c:numRef>
          </c:xVal>
          <c:yVal>
            <c:numRef>
              <c:f>'Aflatoxin B1 Low Matrix'!$G$17:$G$21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1-4B38-96C6-A4F91B154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02112"/>
        <c:axId val="192502504"/>
      </c:scatterChart>
      <c:valAx>
        <c:axId val="19250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02504"/>
        <c:crosses val="autoZero"/>
        <c:crossBetween val="midCat"/>
      </c:valAx>
      <c:valAx>
        <c:axId val="1925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0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Aflatoxin M</a:t>
            </a:r>
            <a:r>
              <a:rPr lang="en-US" sz="700" b="1"/>
              <a:t>1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'Aflatoxin M1'!$F$17:$F$21</c:f>
              <c:numCache>
                <c:formatCode>0.000</c:formatCode>
                <c:ptCount val="5"/>
                <c:pt idx="0">
                  <c:v>0.69897000433601886</c:v>
                </c:pt>
                <c:pt idx="1">
                  <c:v>1</c:v>
                </c:pt>
                <c:pt idx="2">
                  <c:v>1.3979400086720377</c:v>
                </c:pt>
                <c:pt idx="3">
                  <c:v>1.6989700043360187</c:v>
                </c:pt>
                <c:pt idx="4">
                  <c:v>2</c:v>
                </c:pt>
              </c:numCache>
            </c:numRef>
          </c:xVal>
          <c:yVal>
            <c:numRef>
              <c:f>'Aflatoxin M1'!$G$17:$G$21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E6-46B7-99D1-473C5498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96232"/>
        <c:axId val="192499368"/>
      </c:scatterChart>
      <c:valAx>
        <c:axId val="19249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499368"/>
        <c:crosses val="autoZero"/>
        <c:crossBetween val="midCat"/>
      </c:valAx>
      <c:valAx>
        <c:axId val="19249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49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Aflatoxin M</a:t>
            </a:r>
            <a:r>
              <a:rPr lang="en-US" sz="700" b="1"/>
              <a:t>1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'Aflatoxin M1 Ultra'!$F$17:$F$21</c:f>
              <c:numCache>
                <c:formatCode>0.000</c:formatCode>
                <c:ptCount val="5"/>
                <c:pt idx="0">
                  <c:v>0.69897000433601886</c:v>
                </c:pt>
                <c:pt idx="1">
                  <c:v>1.1760912590556813</c:v>
                </c:pt>
                <c:pt idx="2">
                  <c:v>1.6989700043360187</c:v>
                </c:pt>
                <c:pt idx="3">
                  <c:v>2.1760912590556813</c:v>
                </c:pt>
                <c:pt idx="4">
                  <c:v>2.6989700043360187</c:v>
                </c:pt>
              </c:numCache>
            </c:numRef>
          </c:xVal>
          <c:yVal>
            <c:numRef>
              <c:f>'Aflatoxin M1 Ultra'!$G$17:$G$21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3-47E4-A3BC-22E69C1A2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504008"/>
        <c:axId val="561504400"/>
      </c:scatterChart>
      <c:valAx>
        <c:axId val="561504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61504400"/>
        <c:crosses val="autoZero"/>
        <c:crossBetween val="midCat"/>
      </c:valAx>
      <c:valAx>
        <c:axId val="5615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61504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Aflatoxin M</a:t>
            </a:r>
            <a:r>
              <a:rPr lang="en-US" sz="700" b="1"/>
              <a:t>1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'Aflatoxin M1 Urine'!$F$17:$F$21</c:f>
              <c:numCache>
                <c:formatCode>0.000</c:formatCode>
                <c:ptCount val="5"/>
                <c:pt idx="0">
                  <c:v>-0.82390874094431876</c:v>
                </c:pt>
                <c:pt idx="1">
                  <c:v>-0.3979400086720376</c:v>
                </c:pt>
                <c:pt idx="2">
                  <c:v>-9.6910013008056392E-2</c:v>
                </c:pt>
                <c:pt idx="3">
                  <c:v>0.17609125905568124</c:v>
                </c:pt>
                <c:pt idx="4">
                  <c:v>0.6020599913279624</c:v>
                </c:pt>
              </c:numCache>
            </c:numRef>
          </c:xVal>
          <c:yVal>
            <c:numRef>
              <c:f>'Aflatoxin M1 Urine'!$G$17:$G$21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BF-4D6E-8306-94D60E10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00152"/>
        <c:axId val="192497016"/>
      </c:scatterChart>
      <c:valAx>
        <c:axId val="19250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497016"/>
        <c:crosses val="autoZero"/>
        <c:crossBetween val="midCat"/>
      </c:valAx>
      <c:valAx>
        <c:axId val="19249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0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Total Aflatoxin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55858535035899E-2"/>
          <c:y val="0.13899701857656144"/>
          <c:w val="0.84695525275733252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Aflatoxin'!$F$17:$F$21</c:f>
              <c:numCache>
                <c:formatCode>0.000</c:formatCode>
                <c:ptCount val="5"/>
                <c:pt idx="0">
                  <c:v>-0.69897000433601875</c:v>
                </c:pt>
                <c:pt idx="1">
                  <c:v>-0.3010299956639812</c:v>
                </c:pt>
                <c:pt idx="2">
                  <c:v>0</c:v>
                </c:pt>
                <c:pt idx="3">
                  <c:v>0.3010299956639812</c:v>
                </c:pt>
                <c:pt idx="4">
                  <c:v>0.6020599913279624</c:v>
                </c:pt>
              </c:numCache>
            </c:numRef>
          </c:xVal>
          <c:yVal>
            <c:numRef>
              <c:f>'Total Aflatoxin'!$G$17:$G$21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7-476D-B965-610BB26F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6184"/>
        <c:axId val="119677752"/>
      </c:scatterChart>
      <c:valAx>
        <c:axId val="11967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7752"/>
        <c:crosses val="autoZero"/>
        <c:crossBetween val="midCat"/>
      </c:valAx>
      <c:valAx>
        <c:axId val="11967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Total Aflatoxin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55858535035899E-2"/>
          <c:y val="0.13899701857656144"/>
          <c:w val="0.84695525275733252"/>
          <c:h val="0.657838727096911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'Total Aflatoxin Low Matrix'!$F$17:$F$21</c:f>
              <c:numCache>
                <c:formatCode>0.000</c:formatCode>
                <c:ptCount val="5"/>
                <c:pt idx="0">
                  <c:v>-1.6989700043360187</c:v>
                </c:pt>
                <c:pt idx="1">
                  <c:v>-1.3010299956639813</c:v>
                </c:pt>
                <c:pt idx="2">
                  <c:v>-1</c:v>
                </c:pt>
                <c:pt idx="3">
                  <c:v>-0.69897000433601875</c:v>
                </c:pt>
                <c:pt idx="4">
                  <c:v>-0.3979400086720376</c:v>
                </c:pt>
              </c:numCache>
            </c:numRef>
          </c:xVal>
          <c:yVal>
            <c:numRef>
              <c:f>'Total Aflatoxin Low Matrix'!$G$17:$G$21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7-4410-9F48-7064C0FB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6968"/>
        <c:axId val="119679712"/>
      </c:scatterChart>
      <c:valAx>
        <c:axId val="11967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9712"/>
        <c:crosses val="autoZero"/>
        <c:crossBetween val="midCat"/>
      </c:valAx>
      <c:valAx>
        <c:axId val="1196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Deoxynivalenol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Deoxynivalenol!$F$17:$F$21</c:f>
              <c:numCache>
                <c:formatCode>0.000</c:formatCode>
                <c:ptCount val="5"/>
                <c:pt idx="0">
                  <c:v>1</c:v>
                </c:pt>
                <c:pt idx="1">
                  <c:v>1.3010299956639813</c:v>
                </c:pt>
                <c:pt idx="2">
                  <c:v>1.6989700043360187</c:v>
                </c:pt>
                <c:pt idx="3">
                  <c:v>2</c:v>
                </c:pt>
                <c:pt idx="4">
                  <c:v>2.3010299956639813</c:v>
                </c:pt>
              </c:numCache>
            </c:numRef>
          </c:xVal>
          <c:yVal>
            <c:numRef>
              <c:f>Deoxynivalenol!$G$17:$G$21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7-4C71-BD34-C5ACE196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440"/>
        <c:axId val="119680104"/>
      </c:scatterChart>
      <c:valAx>
        <c:axId val="11967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80104"/>
        <c:crosses val="autoZero"/>
        <c:crossBetween val="midCat"/>
      </c:valAx>
      <c:valAx>
        <c:axId val="11968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Deoxynivalenol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'Deoxynivalenol RAPID'!$F$17:$F$21</c:f>
              <c:numCache>
                <c:formatCode>0.000</c:formatCode>
                <c:ptCount val="5"/>
                <c:pt idx="0">
                  <c:v>1</c:v>
                </c:pt>
                <c:pt idx="1">
                  <c:v>1.3979400086720377</c:v>
                </c:pt>
                <c:pt idx="2">
                  <c:v>1.6989700043360187</c:v>
                </c:pt>
                <c:pt idx="3">
                  <c:v>2</c:v>
                </c:pt>
                <c:pt idx="4">
                  <c:v>2.3010299956639813</c:v>
                </c:pt>
              </c:numCache>
            </c:numRef>
          </c:xVal>
          <c:yVal>
            <c:numRef>
              <c:f>'Deoxynivalenol RAPID'!$G$17:$G$21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8-4CFA-B718-0112D719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440"/>
        <c:axId val="119680104"/>
      </c:scatterChart>
      <c:valAx>
        <c:axId val="11967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80104"/>
        <c:crosses val="autoZero"/>
        <c:crossBetween val="midCat"/>
      </c:valAx>
      <c:valAx>
        <c:axId val="11968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Fumonisin</a:t>
            </a:r>
            <a:r>
              <a:rPr lang="en-US" sz="1000" b="1" baseline="0"/>
              <a:t> </a:t>
            </a:r>
            <a:r>
              <a:rPr lang="en-US" sz="1000" b="1"/>
              <a:t>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'Fumonisin Hydro'!$F$17:$F$21</c:f>
              <c:numCache>
                <c:formatCode>0.000</c:formatCode>
                <c:ptCount val="5"/>
                <c:pt idx="0">
                  <c:v>0.3979400086720376</c:v>
                </c:pt>
                <c:pt idx="1">
                  <c:v>0.87506126339170009</c:v>
                </c:pt>
                <c:pt idx="2">
                  <c:v>1.3010299956639813</c:v>
                </c:pt>
                <c:pt idx="3">
                  <c:v>1.6989700043360187</c:v>
                </c:pt>
                <c:pt idx="4">
                  <c:v>2.1760912590556813</c:v>
                </c:pt>
              </c:numCache>
            </c:numRef>
          </c:xVal>
          <c:yVal>
            <c:numRef>
              <c:f>'Fumonisin Hydro'!$G$17:$G$21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F-459C-BD43-651CBD92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8536"/>
        <c:axId val="119680496"/>
      </c:scatterChart>
      <c:valAx>
        <c:axId val="11967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80496"/>
        <c:crosses val="autoZero"/>
        <c:crossBetween val="midCat"/>
      </c:valAx>
      <c:valAx>
        <c:axId val="1196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Fumonisin</a:t>
            </a:r>
            <a:r>
              <a:rPr lang="en-US" sz="1000" b="1" baseline="0"/>
              <a:t> </a:t>
            </a:r>
            <a:r>
              <a:rPr lang="en-US" sz="1000" b="1"/>
              <a:t>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'Fumonisin in Urine'!$F$17:$F$21</c:f>
              <c:numCache>
                <c:formatCode>0.000</c:formatCode>
                <c:ptCount val="5"/>
                <c:pt idx="0">
                  <c:v>-0.69897000433601875</c:v>
                </c:pt>
                <c:pt idx="1">
                  <c:v>-0.22184874961635639</c:v>
                </c:pt>
                <c:pt idx="2">
                  <c:v>0.17609125905568124</c:v>
                </c:pt>
                <c:pt idx="3">
                  <c:v>0.6020599913279624</c:v>
                </c:pt>
                <c:pt idx="4">
                  <c:v>0.90308998699194354</c:v>
                </c:pt>
              </c:numCache>
            </c:numRef>
          </c:xVal>
          <c:yVal>
            <c:numRef>
              <c:f>'Fumonisin in Urine'!$G$17:$G$21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E-458F-B2FC-9581BE7E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8536"/>
        <c:axId val="119680496"/>
      </c:scatterChart>
      <c:valAx>
        <c:axId val="11967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80496"/>
        <c:crosses val="autoZero"/>
        <c:crossBetween val="midCat"/>
      </c:valAx>
      <c:valAx>
        <c:axId val="1196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Ochratoxin A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55858535035899E-2"/>
          <c:y val="0.13899701857656144"/>
          <c:w val="0.84695525275733252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'Ochratoxin A Universal'!$F$17:$F$21</c:f>
              <c:numCache>
                <c:formatCode>0.000</c:formatCode>
                <c:ptCount val="5"/>
                <c:pt idx="0">
                  <c:v>-1.3010299956639813</c:v>
                </c:pt>
                <c:pt idx="1">
                  <c:v>-1</c:v>
                </c:pt>
                <c:pt idx="2">
                  <c:v>-0.69897000433601875</c:v>
                </c:pt>
                <c:pt idx="3">
                  <c:v>-0.3979400086720376</c:v>
                </c:pt>
                <c:pt idx="4">
                  <c:v>-9.6910013008056392E-2</c:v>
                </c:pt>
              </c:numCache>
            </c:numRef>
          </c:xVal>
          <c:yVal>
            <c:numRef>
              <c:f>'Ochratoxin A Universal'!$G$17:$G$21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F-4ABF-9A20-7D3A2872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48"/>
        <c:axId val="119673832"/>
      </c:scatterChart>
      <c:valAx>
        <c:axId val="11967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3832"/>
        <c:crosses val="autoZero"/>
        <c:crossBetween val="midCat"/>
      </c:valAx>
      <c:valAx>
        <c:axId val="11967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19673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Zearalenone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'Zearalenone Low Matrix'!$F$17:$F$21</c:f>
              <c:numCache>
                <c:formatCode>0.000</c:formatCode>
                <c:ptCount val="5"/>
                <c:pt idx="0">
                  <c:v>-1</c:v>
                </c:pt>
                <c:pt idx="1">
                  <c:v>-0.52287874528033762</c:v>
                </c:pt>
                <c:pt idx="2">
                  <c:v>-0.22184874961635639</c:v>
                </c:pt>
                <c:pt idx="3">
                  <c:v>7.9181246047624818E-2</c:v>
                </c:pt>
                <c:pt idx="4">
                  <c:v>0.6020599913279624</c:v>
                </c:pt>
              </c:numCache>
            </c:numRef>
          </c:xVal>
          <c:yVal>
            <c:numRef>
              <c:f>'Zearalenone Low Matrix'!$G$17:$G$21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A-4286-9B3F-72208771F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9376"/>
        <c:axId val="199650552"/>
      </c:scatterChart>
      <c:valAx>
        <c:axId val="19964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50552"/>
        <c:crosses val="autoZero"/>
        <c:crossBetween val="midCat"/>
      </c:valAx>
      <c:valAx>
        <c:axId val="19965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Total</a:t>
            </a:r>
            <a:r>
              <a:rPr lang="en-US" sz="1000" b="1" baseline="0"/>
              <a:t> Aflatoxin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'Mycotox Total Aflatoxin'!$F$17:$F$21</c:f>
              <c:numCache>
                <c:formatCode>0.000</c:formatCode>
                <c:ptCount val="5"/>
                <c:pt idx="0">
                  <c:v>-0.69897000433601875</c:v>
                </c:pt>
                <c:pt idx="1">
                  <c:v>-0.22184874961635639</c:v>
                </c:pt>
                <c:pt idx="2">
                  <c:v>0.25527250510330607</c:v>
                </c:pt>
                <c:pt idx="3">
                  <c:v>0.69897000433601886</c:v>
                </c:pt>
                <c:pt idx="4">
                  <c:v>1.1760912590556813</c:v>
                </c:pt>
              </c:numCache>
            </c:numRef>
          </c:xVal>
          <c:yVal>
            <c:numRef>
              <c:f>'Mycotox Total Aflatoxin'!$G$17:$G$21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B-400D-A5CA-62A74F55E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9376"/>
        <c:axId val="199650552"/>
      </c:scatterChart>
      <c:valAx>
        <c:axId val="19964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50552"/>
        <c:crosses val="autoZero"/>
        <c:crossBetween val="midCat"/>
      </c:valAx>
      <c:valAx>
        <c:axId val="19965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Total</a:t>
            </a:r>
            <a:r>
              <a:rPr lang="en-US" sz="1000" b="1" baseline="0"/>
              <a:t> Aflatoxin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'Helica Total Aflatoxin Hydro'!$F$17:$F$21</c:f>
              <c:numCache>
                <c:formatCode>0.000</c:formatCode>
                <c:ptCount val="5"/>
                <c:pt idx="0">
                  <c:v>-1</c:v>
                </c:pt>
                <c:pt idx="1">
                  <c:v>-0.6020599913279624</c:v>
                </c:pt>
                <c:pt idx="2">
                  <c:v>-9.6910013008056392E-2</c:v>
                </c:pt>
                <c:pt idx="3">
                  <c:v>0.3979400086720376</c:v>
                </c:pt>
                <c:pt idx="4">
                  <c:v>0.90308998699194354</c:v>
                </c:pt>
              </c:numCache>
            </c:numRef>
          </c:xVal>
          <c:yVal>
            <c:numRef>
              <c:f>'Helica Total Aflatoxin Hydro'!$G$17:$G$21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B9-43BF-97F5-3EA00140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9376"/>
        <c:axId val="199650552"/>
      </c:scatterChart>
      <c:valAx>
        <c:axId val="19964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50552"/>
        <c:crosses val="autoZero"/>
        <c:crossBetween val="midCat"/>
      </c:valAx>
      <c:valAx>
        <c:axId val="19965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/>
              <a:t>T-2</a:t>
            </a:r>
            <a:r>
              <a:rPr lang="en-US" sz="1000" b="1" baseline="0"/>
              <a:t> toxin</a:t>
            </a:r>
            <a:r>
              <a:rPr lang="en-US" sz="1000" b="1"/>
              <a:t>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9971489468727"/>
          <c:y val="0.13899701857656144"/>
          <c:w val="0.81781141743052743"/>
          <c:h val="0.63869997111605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'T-2 toxin'!$F$17:$F$21</c:f>
              <c:numCache>
                <c:formatCode>0.000</c:formatCode>
                <c:ptCount val="5"/>
                <c:pt idx="0">
                  <c:v>-0.6020599913279624</c:v>
                </c:pt>
                <c:pt idx="1">
                  <c:v>0</c:v>
                </c:pt>
                <c:pt idx="2">
                  <c:v>0.3010299956639812</c:v>
                </c:pt>
                <c:pt idx="3">
                  <c:v>0.77815125038364363</c:v>
                </c:pt>
                <c:pt idx="4">
                  <c:v>1.0791812460476249</c:v>
                </c:pt>
              </c:numCache>
            </c:numRef>
          </c:xVal>
          <c:yVal>
            <c:numRef>
              <c:f>'T-2 toxin'!$G$17:$G$21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4D-4D33-B9B0-8B1A3864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49376"/>
        <c:axId val="199650552"/>
      </c:scatterChart>
      <c:valAx>
        <c:axId val="19964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 (Standard Concentration)</a:t>
                </a:r>
              </a:p>
            </c:rich>
          </c:tx>
          <c:layout>
            <c:manualLayout>
              <c:xMode val="edge"/>
              <c:yMode val="edge"/>
              <c:x val="0.33584167654584129"/>
              <c:y val="0.89280789662057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50552"/>
        <c:crosses val="autoZero"/>
        <c:crossBetween val="midCat"/>
      </c:valAx>
      <c:valAx>
        <c:axId val="19965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1"/>
                  <a:t>Logit %B/Bo</a:t>
                </a:r>
              </a:p>
            </c:rich>
          </c:tx>
          <c:layout>
            <c:manualLayout>
              <c:xMode val="edge"/>
              <c:yMode val="edge"/>
              <c:x val="1.1838696363772378E-2"/>
              <c:y val="0.3422653721682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96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107950</xdr:rowOff>
    </xdr:from>
    <xdr:to>
      <xdr:col>4</xdr:col>
      <xdr:colOff>20484</xdr:colOff>
      <xdr:row>6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88950"/>
          <a:ext cx="3817784" cy="78104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88844</xdr:rowOff>
    </xdr:from>
    <xdr:to>
      <xdr:col>3</xdr:col>
      <xdr:colOff>420534</xdr:colOff>
      <xdr:row>6</xdr:row>
      <xdr:rowOff>133293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9C4A6D-BDF2-4903-AAEB-E35A7EE6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69844"/>
          <a:ext cx="3817784" cy="7810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79750</xdr:rowOff>
    </xdr:from>
    <xdr:to>
      <xdr:col>5</xdr:col>
      <xdr:colOff>4764</xdr:colOff>
      <xdr:row>6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60750"/>
          <a:ext cx="3967164" cy="815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1</xdr:row>
      <xdr:rowOff>177800</xdr:rowOff>
    </xdr:from>
    <xdr:to>
      <xdr:col>5</xdr:col>
      <xdr:colOff>19140</xdr:colOff>
      <xdr:row>6</xdr:row>
      <xdr:rowOff>67635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C385BA-2219-47B1-887A-F7F804F9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368300"/>
          <a:ext cx="3968840" cy="816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25400</xdr:rowOff>
    </xdr:from>
    <xdr:to>
      <xdr:col>5</xdr:col>
      <xdr:colOff>6440</xdr:colOff>
      <xdr:row>6</xdr:row>
      <xdr:rowOff>105735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5B2E32-7BCA-46BC-9385-8C3412BBC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6400"/>
          <a:ext cx="3968840" cy="816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73025</xdr:rowOff>
    </xdr:from>
    <xdr:to>
      <xdr:col>5</xdr:col>
      <xdr:colOff>6440</xdr:colOff>
      <xdr:row>6</xdr:row>
      <xdr:rowOff>153360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F35EB-551A-4F3A-B389-130C8693E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54025"/>
          <a:ext cx="3968840" cy="8169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120650</xdr:rowOff>
    </xdr:from>
    <xdr:to>
      <xdr:col>5</xdr:col>
      <xdr:colOff>6440</xdr:colOff>
      <xdr:row>7</xdr:row>
      <xdr:rowOff>16835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256C4B-5A7B-4F9A-BC7B-B5F635916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01650"/>
          <a:ext cx="3968840" cy="8169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2</xdr:row>
      <xdr:rowOff>95024</xdr:rowOff>
    </xdr:from>
    <xdr:to>
      <xdr:col>5</xdr:col>
      <xdr:colOff>61854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EDD3B7-9C3C-467A-A340-AF46B7C1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476024"/>
          <a:ext cx="4011554" cy="8257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D79258-BA1D-4C32-A51C-EB10339F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69850</xdr:rowOff>
    </xdr:from>
    <xdr:to>
      <xdr:col>5</xdr:col>
      <xdr:colOff>6440</xdr:colOff>
      <xdr:row>6</xdr:row>
      <xdr:rowOff>150185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B652D7-D9D3-4DD2-B78D-8F377C222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0850"/>
          <a:ext cx="3968840" cy="8169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117475</xdr:rowOff>
    </xdr:from>
    <xdr:to>
      <xdr:col>5</xdr:col>
      <xdr:colOff>6440</xdr:colOff>
      <xdr:row>7</xdr:row>
      <xdr:rowOff>13660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16C587-FE7E-48EF-A091-560DA341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98475"/>
          <a:ext cx="3968840" cy="8169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E2FCEC-B61E-475B-A900-F19AAD06E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165100</xdr:rowOff>
    </xdr:from>
    <xdr:to>
      <xdr:col>5</xdr:col>
      <xdr:colOff>6440</xdr:colOff>
      <xdr:row>7</xdr:row>
      <xdr:rowOff>61285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0CCC09-8704-4986-ABB2-156C3D1C2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46100"/>
          <a:ext cx="3968840" cy="8169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28575</xdr:rowOff>
    </xdr:from>
    <xdr:to>
      <xdr:col>5</xdr:col>
      <xdr:colOff>6440</xdr:colOff>
      <xdr:row>7</xdr:row>
      <xdr:rowOff>108910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84EAAC-B4AE-4761-AAB2-DBE6BC0BE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93725"/>
          <a:ext cx="3968840" cy="8169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76200</xdr:rowOff>
    </xdr:from>
    <xdr:to>
      <xdr:col>5</xdr:col>
      <xdr:colOff>6440</xdr:colOff>
      <xdr:row>7</xdr:row>
      <xdr:rowOff>156535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8EDFE5-7A58-4F00-9301-C6CB072D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41350"/>
          <a:ext cx="3968840" cy="8169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D947B0-FF00-4547-91F8-3273E2E9D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155575</xdr:rowOff>
    </xdr:from>
    <xdr:to>
      <xdr:col>5</xdr:col>
      <xdr:colOff>6440</xdr:colOff>
      <xdr:row>7</xdr:row>
      <xdr:rowOff>51760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5241FA-617B-4B8D-BCF9-216A67B2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36575"/>
          <a:ext cx="3968840" cy="81693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2F4A75-6733-4EAE-8940-F23B67882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19050</xdr:rowOff>
    </xdr:from>
    <xdr:to>
      <xdr:col>5</xdr:col>
      <xdr:colOff>6440</xdr:colOff>
      <xdr:row>7</xdr:row>
      <xdr:rowOff>99385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88DD1D-3306-459F-9330-DF8447AE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84200"/>
          <a:ext cx="3968840" cy="8169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23</xdr:row>
      <xdr:rowOff>95250</xdr:rowOff>
    </xdr:from>
    <xdr:to>
      <xdr:col>8</xdr:col>
      <xdr:colOff>371476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B6D26-4488-430D-827F-91BD5938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66675</xdr:rowOff>
    </xdr:from>
    <xdr:to>
      <xdr:col>5</xdr:col>
      <xdr:colOff>6440</xdr:colOff>
      <xdr:row>7</xdr:row>
      <xdr:rowOff>147010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254DCB-059A-45C6-A732-8CAE8C45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1825"/>
          <a:ext cx="3968840" cy="8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zoomScaleNormal="100" workbookViewId="0">
      <selection activeCell="A12" sqref="A12"/>
    </sheetView>
  </sheetViews>
  <sheetFormatPr defaultColWidth="9.109375" defaultRowHeight="13.8" x14ac:dyDescent="0.3"/>
  <cols>
    <col min="1" max="1" width="26.88671875" style="1" customWidth="1"/>
    <col min="2" max="5" width="9.109375" style="1"/>
    <col min="6" max="6" width="12.44140625" style="1" customWidth="1"/>
    <col min="7" max="7" width="11.6640625" style="1" bestFit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4" customFormat="1" ht="15" customHeight="1" x14ac:dyDescent="0.3">
      <c r="A1" s="17"/>
      <c r="B1" s="102" t="s">
        <v>34</v>
      </c>
      <c r="C1" s="102"/>
      <c r="D1" s="102"/>
      <c r="E1" s="102"/>
      <c r="F1" s="102"/>
      <c r="G1" s="102"/>
      <c r="H1" s="18"/>
      <c r="I1" s="19"/>
      <c r="J1" s="20"/>
      <c r="K1" s="20"/>
      <c r="L1" s="20"/>
      <c r="M1" s="20"/>
      <c r="N1" s="21"/>
    </row>
    <row r="2" spans="1:14" s="5" customFormat="1" ht="15" customHeight="1" x14ac:dyDescent="0.3">
      <c r="A2" s="22"/>
      <c r="B2" s="103"/>
      <c r="C2" s="103"/>
      <c r="D2" s="103"/>
      <c r="E2" s="103"/>
      <c r="F2" s="103"/>
      <c r="G2" s="103"/>
      <c r="H2" s="23"/>
      <c r="I2" s="24"/>
      <c r="J2" s="25"/>
      <c r="K2" s="25"/>
      <c r="L2" s="25"/>
      <c r="M2" s="25"/>
      <c r="N2" s="26"/>
    </row>
    <row r="3" spans="1:14" s="5" customFormat="1" ht="14.4" x14ac:dyDescent="0.3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s="5" customFormat="1" ht="14.4" x14ac:dyDescent="0.3">
      <c r="A4" s="27"/>
      <c r="B4" s="25"/>
      <c r="C4" s="25"/>
      <c r="D4" s="25"/>
      <c r="E4" s="25"/>
      <c r="F4" s="28" t="s">
        <v>0</v>
      </c>
      <c r="G4" s="29"/>
      <c r="H4" s="25"/>
      <c r="I4" s="25"/>
      <c r="J4" s="25"/>
      <c r="K4" s="25"/>
      <c r="L4" s="25"/>
      <c r="M4" s="25"/>
      <c r="N4" s="26"/>
    </row>
    <row r="5" spans="1:14" s="5" customFormat="1" ht="14.4" x14ac:dyDescent="0.3">
      <c r="A5" s="27"/>
      <c r="B5" s="25"/>
      <c r="C5" s="25"/>
      <c r="D5" s="25"/>
      <c r="E5" s="25"/>
      <c r="F5" s="28" t="s">
        <v>1</v>
      </c>
      <c r="G5" s="30"/>
      <c r="H5" s="25"/>
      <c r="I5" s="25"/>
      <c r="J5" s="25"/>
      <c r="K5" s="25"/>
      <c r="L5" s="25"/>
      <c r="M5" s="25"/>
      <c r="N5" s="26"/>
    </row>
    <row r="6" spans="1:14" s="5" customFormat="1" ht="14.4" x14ac:dyDescent="0.3">
      <c r="A6" s="27"/>
      <c r="B6" s="25"/>
      <c r="C6" s="25"/>
      <c r="D6" s="25"/>
      <c r="E6" s="25"/>
      <c r="F6" s="28" t="s">
        <v>2</v>
      </c>
      <c r="G6" s="30"/>
      <c r="H6" s="25"/>
      <c r="I6" s="25"/>
      <c r="J6" s="25"/>
      <c r="K6" s="25"/>
      <c r="L6" s="25"/>
      <c r="M6" s="25"/>
      <c r="N6" s="26"/>
    </row>
    <row r="7" spans="1:14" s="5" customFormat="1" ht="14.4" x14ac:dyDescent="0.3">
      <c r="A7" s="27"/>
      <c r="B7" s="25"/>
      <c r="C7" s="25"/>
      <c r="D7" s="25"/>
      <c r="E7" s="25"/>
      <c r="F7" s="28" t="s">
        <v>3</v>
      </c>
      <c r="G7" s="30"/>
      <c r="H7" s="25"/>
      <c r="I7" s="25"/>
      <c r="J7" s="25"/>
      <c r="K7" s="25"/>
      <c r="L7" s="25"/>
      <c r="M7" s="25"/>
      <c r="N7" s="26"/>
    </row>
    <row r="8" spans="1:14" s="5" customFormat="1" ht="14.4" x14ac:dyDescent="0.3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s="5" customFormat="1" ht="18" x14ac:dyDescent="0.35">
      <c r="A9" s="104" t="s">
        <v>35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s="7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" customFormat="1" ht="14.4" x14ac:dyDescent="0.3">
      <c r="A12" s="53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" customFormat="1" ht="14.4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6" customFormat="1" ht="14.4" x14ac:dyDescent="0.3">
      <c r="A14" s="8" t="s">
        <v>31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57.6" x14ac:dyDescent="0.3">
      <c r="A15" s="36" t="s">
        <v>4</v>
      </c>
      <c r="B15" s="37" t="s">
        <v>5</v>
      </c>
      <c r="C15" s="37" t="s">
        <v>6</v>
      </c>
      <c r="D15" s="36" t="s">
        <v>7</v>
      </c>
      <c r="E15" s="36" t="s">
        <v>8</v>
      </c>
      <c r="F15" s="36" t="s">
        <v>9</v>
      </c>
      <c r="G15" s="36" t="s">
        <v>10</v>
      </c>
      <c r="H15" s="38"/>
      <c r="I15" s="25"/>
      <c r="J15" s="25"/>
      <c r="K15" s="25"/>
      <c r="L15" s="25"/>
      <c r="M15" s="25"/>
      <c r="N15" s="26"/>
    </row>
    <row r="16" spans="1:14" ht="14.4" x14ac:dyDescent="0.3">
      <c r="A16" s="39">
        <v>0</v>
      </c>
      <c r="B16" s="40"/>
      <c r="C16" s="40"/>
      <c r="D16" s="41" t="e">
        <f t="shared" ref="D16:D21" si="0">AVERAGE(B16:C16)</f>
        <v>#DIV/0!</v>
      </c>
      <c r="E16" s="42" t="e">
        <f t="shared" ref="E16:E21" si="1">D16/$D$16</f>
        <v>#DIV/0!</v>
      </c>
      <c r="F16" s="41"/>
      <c r="G16" s="41"/>
      <c r="H16" s="25"/>
      <c r="I16" s="25"/>
      <c r="J16" s="25"/>
      <c r="K16" s="25"/>
      <c r="L16" s="25"/>
      <c r="M16" s="25"/>
      <c r="N16" s="26"/>
    </row>
    <row r="17" spans="1:14" ht="14.4" x14ac:dyDescent="0.3">
      <c r="A17" s="39">
        <v>0.2</v>
      </c>
      <c r="B17" s="40"/>
      <c r="C17" s="40"/>
      <c r="D17" s="41" t="e">
        <f t="shared" si="0"/>
        <v>#DIV/0!</v>
      </c>
      <c r="E17" s="42" t="e">
        <f t="shared" si="1"/>
        <v>#DIV/0!</v>
      </c>
      <c r="F17" s="43">
        <f>LOG(A17)</f>
        <v>-0.69897000433601875</v>
      </c>
      <c r="G17" s="44" t="e">
        <f>LOG(E17/(1-E17))</f>
        <v>#DIV/0!</v>
      </c>
      <c r="H17" s="25"/>
      <c r="I17" s="25"/>
      <c r="J17" s="25"/>
      <c r="K17" s="25"/>
      <c r="L17" s="25"/>
      <c r="M17" s="25"/>
      <c r="N17" s="26"/>
    </row>
    <row r="18" spans="1:14" ht="14.4" x14ac:dyDescent="0.3">
      <c r="A18" s="39">
        <v>0.5</v>
      </c>
      <c r="B18" s="40"/>
      <c r="C18" s="40"/>
      <c r="D18" s="41" t="e">
        <f t="shared" si="0"/>
        <v>#DIV/0!</v>
      </c>
      <c r="E18" s="42" t="e">
        <f t="shared" si="1"/>
        <v>#DIV/0!</v>
      </c>
      <c r="F18" s="43">
        <f>LOG(A18)</f>
        <v>-0.3010299956639812</v>
      </c>
      <c r="G18" s="44" t="e">
        <f>LOG(E18/(1-E18))</f>
        <v>#DIV/0!</v>
      </c>
      <c r="H18" s="25"/>
      <c r="I18" s="25"/>
      <c r="J18" s="25"/>
      <c r="K18" s="25"/>
      <c r="L18" s="25"/>
      <c r="M18" s="25"/>
      <c r="N18" s="26"/>
    </row>
    <row r="19" spans="1:14" ht="14.4" x14ac:dyDescent="0.3">
      <c r="A19" s="39">
        <v>1</v>
      </c>
      <c r="B19" s="40"/>
      <c r="C19" s="40"/>
      <c r="D19" s="41" t="e">
        <f t="shared" si="0"/>
        <v>#DIV/0!</v>
      </c>
      <c r="E19" s="42" t="e">
        <f t="shared" si="1"/>
        <v>#DIV/0!</v>
      </c>
      <c r="F19" s="43">
        <f>LOG(A19)</f>
        <v>0</v>
      </c>
      <c r="G19" s="44" t="e">
        <f>LOG(E19/(1-E19))</f>
        <v>#DIV/0!</v>
      </c>
      <c r="H19" s="25"/>
      <c r="I19" s="25"/>
      <c r="J19" s="25"/>
      <c r="K19" s="25"/>
      <c r="L19" s="25"/>
      <c r="M19" s="25"/>
      <c r="N19" s="26"/>
    </row>
    <row r="20" spans="1:14" ht="14.4" x14ac:dyDescent="0.3">
      <c r="A20" s="39">
        <v>2</v>
      </c>
      <c r="B20" s="40"/>
      <c r="C20" s="40"/>
      <c r="D20" s="41" t="e">
        <f t="shared" si="0"/>
        <v>#DIV/0!</v>
      </c>
      <c r="E20" s="42" t="e">
        <f t="shared" si="1"/>
        <v>#DIV/0!</v>
      </c>
      <c r="F20" s="43">
        <f>LOG(A20)</f>
        <v>0.3010299956639812</v>
      </c>
      <c r="G20" s="44" t="e">
        <f>LOG(E20/(1-E20))</f>
        <v>#DIV/0!</v>
      </c>
      <c r="H20" s="25"/>
      <c r="I20" s="25"/>
      <c r="J20" s="25"/>
      <c r="K20" s="25"/>
      <c r="L20" s="25"/>
      <c r="M20" s="25"/>
      <c r="N20" s="26"/>
    </row>
    <row r="21" spans="1:14" ht="14.4" x14ac:dyDescent="0.3">
      <c r="A21" s="39">
        <v>4</v>
      </c>
      <c r="B21" s="40"/>
      <c r="C21" s="40"/>
      <c r="D21" s="41" t="e">
        <f t="shared" si="0"/>
        <v>#DIV/0!</v>
      </c>
      <c r="E21" s="42" t="e">
        <f t="shared" si="1"/>
        <v>#DIV/0!</v>
      </c>
      <c r="F21" s="43">
        <f>LOG(A21)</f>
        <v>0.6020599913279624</v>
      </c>
      <c r="G21" s="44" t="e">
        <f>LOG(E21/(1-E21))</f>
        <v>#DIV/0!</v>
      </c>
      <c r="H21" s="25"/>
      <c r="I21" s="25"/>
      <c r="J21" s="25"/>
      <c r="K21" s="25"/>
      <c r="L21" s="25"/>
      <c r="M21" s="25"/>
      <c r="N21" s="26"/>
    </row>
    <row r="22" spans="1:14" ht="14.4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6.2" x14ac:dyDescent="0.3">
      <c r="A23" s="45" t="s">
        <v>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14.4" x14ac:dyDescent="0.3">
      <c r="A24" s="2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ht="14.4" x14ac:dyDescent="0.3">
      <c r="A25" s="27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4.4" x14ac:dyDescent="0.3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 ht="14.4" x14ac:dyDescent="0.3">
      <c r="A27" s="2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14.4" x14ac:dyDescent="0.3">
      <c r="A28" s="2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6.2" x14ac:dyDescent="0.3">
      <c r="A29" s="46" t="s">
        <v>33</v>
      </c>
      <c r="B29" s="47" t="e">
        <f>(CORREL(G17:G21,F17:F21))^2</f>
        <v>#DIV/0!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14.4" x14ac:dyDescent="0.3">
      <c r="A30" s="46" t="s">
        <v>11</v>
      </c>
      <c r="B30" s="47" t="e">
        <f>SLOPE(G17:G21,F17:F21)</f>
        <v>#DIV/0!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14.4" x14ac:dyDescent="0.3">
      <c r="A31" s="46" t="s">
        <v>12</v>
      </c>
      <c r="B31" s="47" t="e">
        <f>INTERCEPT(G17:G21,F17:F21)</f>
        <v>#DIV/0!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ht="14.4" x14ac:dyDescent="0.3">
      <c r="A32" s="2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ht="14.4" x14ac:dyDescent="0.3">
      <c r="A33" s="2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ht="14.4" x14ac:dyDescent="0.3">
      <c r="A34" s="2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14.4" x14ac:dyDescent="0.3">
      <c r="A35" s="2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ht="14.4" x14ac:dyDescent="0.3">
      <c r="A36" s="27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 ht="14.4" x14ac:dyDescent="0.3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1:14" ht="14.4" x14ac:dyDescent="0.3">
      <c r="A38" s="45" t="s">
        <v>73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ht="60.75" customHeight="1" x14ac:dyDescent="0.3">
      <c r="A39" s="37" t="s">
        <v>13</v>
      </c>
      <c r="B39" s="48" t="s">
        <v>5</v>
      </c>
      <c r="C39" s="48" t="s">
        <v>6</v>
      </c>
      <c r="D39" s="36" t="s">
        <v>7</v>
      </c>
      <c r="E39" s="36" t="s">
        <v>8</v>
      </c>
      <c r="F39" s="36" t="s">
        <v>10</v>
      </c>
      <c r="G39" s="36" t="s">
        <v>14</v>
      </c>
      <c r="H39" s="37" t="s">
        <v>15</v>
      </c>
      <c r="I39" s="36" t="s">
        <v>16</v>
      </c>
      <c r="J39" s="25"/>
      <c r="K39" s="25"/>
      <c r="L39" s="25"/>
      <c r="M39" s="25"/>
      <c r="N39" s="26"/>
    </row>
    <row r="40" spans="1:14" ht="14.4" x14ac:dyDescent="0.3">
      <c r="A40" s="49"/>
      <c r="B40" s="50"/>
      <c r="C40" s="50"/>
      <c r="D40" s="41" t="e">
        <f>AVERAGE(B40:C40)</f>
        <v>#DIV/0!</v>
      </c>
      <c r="E40" s="51" t="e">
        <f>D40/$D$16</f>
        <v>#DIV/0!</v>
      </c>
      <c r="F40" s="52" t="e">
        <f>LOG(((E40/$E$16)/(1-(E40/$E$16))))</f>
        <v>#DIV/0!</v>
      </c>
      <c r="G40" s="43" t="e">
        <f t="shared" ref="G40:G70" si="2">10^((F40-$B$31)/$B$30)</f>
        <v>#DIV/0!</v>
      </c>
      <c r="H40" s="49"/>
      <c r="I40" s="43" t="e">
        <f>G40*H40</f>
        <v>#DIV/0!</v>
      </c>
      <c r="J40" s="25"/>
      <c r="K40" s="25"/>
      <c r="L40" s="25"/>
      <c r="M40" s="25"/>
      <c r="N40" s="26"/>
    </row>
    <row r="41" spans="1:14" ht="14.4" x14ac:dyDescent="0.3">
      <c r="A41" s="49"/>
      <c r="B41" s="50"/>
      <c r="C41" s="50"/>
      <c r="D41" s="41" t="e">
        <f t="shared" ref="D41:D70" si="3">AVERAGE(B41:C41)</f>
        <v>#DIV/0!</v>
      </c>
      <c r="E41" s="51" t="e">
        <f t="shared" ref="E41:E70" si="4">D41/$D$16</f>
        <v>#DIV/0!</v>
      </c>
      <c r="F41" s="52" t="e">
        <f t="shared" ref="F41:F59" si="5">LOG(((E41/$E$16)/(1-(E41/$E$16))))</f>
        <v>#DIV/0!</v>
      </c>
      <c r="G41" s="43" t="e">
        <f t="shared" si="2"/>
        <v>#DIV/0!</v>
      </c>
      <c r="H41" s="49"/>
      <c r="I41" s="43" t="e">
        <f t="shared" ref="I41:I70" si="6">G41*H41</f>
        <v>#DIV/0!</v>
      </c>
      <c r="J41" s="25"/>
      <c r="K41" s="25"/>
      <c r="L41" s="25"/>
      <c r="M41" s="25"/>
      <c r="N41" s="26"/>
    </row>
    <row r="42" spans="1:14" ht="14.4" x14ac:dyDescent="0.3">
      <c r="A42" s="49"/>
      <c r="B42" s="50"/>
      <c r="C42" s="50"/>
      <c r="D42" s="41" t="e">
        <f t="shared" si="3"/>
        <v>#DIV/0!</v>
      </c>
      <c r="E42" s="51" t="e">
        <f t="shared" si="4"/>
        <v>#DIV/0!</v>
      </c>
      <c r="F42" s="52" t="e">
        <f t="shared" si="5"/>
        <v>#DIV/0!</v>
      </c>
      <c r="G42" s="43" t="e">
        <f t="shared" si="2"/>
        <v>#DIV/0!</v>
      </c>
      <c r="H42" s="49"/>
      <c r="I42" s="43" t="e">
        <f t="shared" si="6"/>
        <v>#DIV/0!</v>
      </c>
      <c r="J42" s="25"/>
      <c r="K42" s="25"/>
      <c r="L42" s="25"/>
      <c r="M42" s="25"/>
      <c r="N42" s="26"/>
    </row>
    <row r="43" spans="1:14" ht="14.4" x14ac:dyDescent="0.3">
      <c r="A43" s="49"/>
      <c r="B43" s="50"/>
      <c r="C43" s="50"/>
      <c r="D43" s="41" t="e">
        <f t="shared" si="3"/>
        <v>#DIV/0!</v>
      </c>
      <c r="E43" s="51" t="e">
        <f t="shared" si="4"/>
        <v>#DIV/0!</v>
      </c>
      <c r="F43" s="52" t="e">
        <f t="shared" si="5"/>
        <v>#DIV/0!</v>
      </c>
      <c r="G43" s="43" t="e">
        <f t="shared" si="2"/>
        <v>#DIV/0!</v>
      </c>
      <c r="H43" s="49"/>
      <c r="I43" s="43" t="e">
        <f t="shared" si="6"/>
        <v>#DIV/0!</v>
      </c>
      <c r="J43" s="25"/>
      <c r="K43" s="25"/>
      <c r="L43" s="25"/>
      <c r="M43" s="25"/>
      <c r="N43" s="26"/>
    </row>
    <row r="44" spans="1:14" ht="14.4" x14ac:dyDescent="0.3">
      <c r="A44" s="49"/>
      <c r="B44" s="50"/>
      <c r="C44" s="50"/>
      <c r="D44" s="41" t="e">
        <f t="shared" si="3"/>
        <v>#DIV/0!</v>
      </c>
      <c r="E44" s="51" t="e">
        <f t="shared" si="4"/>
        <v>#DIV/0!</v>
      </c>
      <c r="F44" s="52" t="e">
        <f t="shared" si="5"/>
        <v>#DIV/0!</v>
      </c>
      <c r="G44" s="43" t="e">
        <f t="shared" si="2"/>
        <v>#DIV/0!</v>
      </c>
      <c r="H44" s="49"/>
      <c r="I44" s="43" t="e">
        <f t="shared" si="6"/>
        <v>#DIV/0!</v>
      </c>
      <c r="J44" s="25"/>
      <c r="K44" s="25"/>
      <c r="L44" s="25"/>
      <c r="M44" s="25"/>
      <c r="N44" s="26"/>
    </row>
    <row r="45" spans="1:14" ht="14.4" x14ac:dyDescent="0.3">
      <c r="A45" s="49"/>
      <c r="B45" s="50"/>
      <c r="C45" s="50"/>
      <c r="D45" s="41" t="e">
        <f t="shared" si="3"/>
        <v>#DIV/0!</v>
      </c>
      <c r="E45" s="51" t="e">
        <f t="shared" si="4"/>
        <v>#DIV/0!</v>
      </c>
      <c r="F45" s="52" t="e">
        <f t="shared" si="5"/>
        <v>#DIV/0!</v>
      </c>
      <c r="G45" s="43" t="e">
        <f t="shared" si="2"/>
        <v>#DIV/0!</v>
      </c>
      <c r="H45" s="49"/>
      <c r="I45" s="43" t="e">
        <f t="shared" si="6"/>
        <v>#DIV/0!</v>
      </c>
      <c r="J45" s="25"/>
      <c r="K45" s="25"/>
      <c r="L45" s="25"/>
      <c r="M45" s="25"/>
      <c r="N45" s="26"/>
    </row>
    <row r="46" spans="1:14" ht="14.4" x14ac:dyDescent="0.3">
      <c r="A46" s="49"/>
      <c r="B46" s="50"/>
      <c r="C46" s="50"/>
      <c r="D46" s="41" t="e">
        <f t="shared" si="3"/>
        <v>#DIV/0!</v>
      </c>
      <c r="E46" s="51" t="e">
        <f t="shared" si="4"/>
        <v>#DIV/0!</v>
      </c>
      <c r="F46" s="52" t="e">
        <f t="shared" si="5"/>
        <v>#DIV/0!</v>
      </c>
      <c r="G46" s="43" t="e">
        <f t="shared" si="2"/>
        <v>#DIV/0!</v>
      </c>
      <c r="H46" s="49"/>
      <c r="I46" s="43" t="e">
        <f t="shared" si="6"/>
        <v>#DIV/0!</v>
      </c>
      <c r="J46" s="25"/>
      <c r="K46" s="25"/>
      <c r="L46" s="25"/>
      <c r="M46" s="25"/>
      <c r="N46" s="26"/>
    </row>
    <row r="47" spans="1:14" ht="14.4" x14ac:dyDescent="0.3">
      <c r="A47" s="49"/>
      <c r="B47" s="50"/>
      <c r="C47" s="50"/>
      <c r="D47" s="41" t="e">
        <f t="shared" si="3"/>
        <v>#DIV/0!</v>
      </c>
      <c r="E47" s="51" t="e">
        <f t="shared" si="4"/>
        <v>#DIV/0!</v>
      </c>
      <c r="F47" s="52" t="e">
        <f t="shared" si="5"/>
        <v>#DIV/0!</v>
      </c>
      <c r="G47" s="43" t="e">
        <f t="shared" si="2"/>
        <v>#DIV/0!</v>
      </c>
      <c r="H47" s="49"/>
      <c r="I47" s="43" t="e">
        <f t="shared" si="6"/>
        <v>#DIV/0!</v>
      </c>
      <c r="J47" s="25"/>
      <c r="K47" s="25"/>
      <c r="L47" s="25"/>
      <c r="M47" s="25"/>
      <c r="N47" s="26"/>
    </row>
    <row r="48" spans="1:14" ht="14.4" x14ac:dyDescent="0.3">
      <c r="A48" s="49"/>
      <c r="B48" s="50"/>
      <c r="C48" s="50"/>
      <c r="D48" s="41" t="e">
        <f t="shared" si="3"/>
        <v>#DIV/0!</v>
      </c>
      <c r="E48" s="51" t="e">
        <f t="shared" si="4"/>
        <v>#DIV/0!</v>
      </c>
      <c r="F48" s="52" t="e">
        <f t="shared" si="5"/>
        <v>#DIV/0!</v>
      </c>
      <c r="G48" s="43" t="e">
        <f t="shared" si="2"/>
        <v>#DIV/0!</v>
      </c>
      <c r="H48" s="49"/>
      <c r="I48" s="43" t="e">
        <f t="shared" si="6"/>
        <v>#DIV/0!</v>
      </c>
      <c r="J48" s="25"/>
      <c r="K48" s="25"/>
      <c r="L48" s="25"/>
      <c r="M48" s="25"/>
      <c r="N48" s="26"/>
    </row>
    <row r="49" spans="1:14" ht="14.4" x14ac:dyDescent="0.3">
      <c r="A49" s="49"/>
      <c r="B49" s="50"/>
      <c r="C49" s="50"/>
      <c r="D49" s="41" t="e">
        <f t="shared" si="3"/>
        <v>#DIV/0!</v>
      </c>
      <c r="E49" s="51" t="e">
        <f t="shared" si="4"/>
        <v>#DIV/0!</v>
      </c>
      <c r="F49" s="52" t="e">
        <f t="shared" si="5"/>
        <v>#DIV/0!</v>
      </c>
      <c r="G49" s="43" t="e">
        <f t="shared" si="2"/>
        <v>#DIV/0!</v>
      </c>
      <c r="H49" s="49"/>
      <c r="I49" s="43" t="e">
        <f t="shared" si="6"/>
        <v>#DIV/0!</v>
      </c>
      <c r="J49" s="25"/>
      <c r="K49" s="25"/>
      <c r="L49" s="25"/>
      <c r="M49" s="25"/>
      <c r="N49" s="26"/>
    </row>
    <row r="50" spans="1:14" ht="14.4" x14ac:dyDescent="0.3">
      <c r="A50" s="49"/>
      <c r="B50" s="50"/>
      <c r="C50" s="50"/>
      <c r="D50" s="41" t="e">
        <f t="shared" si="3"/>
        <v>#DIV/0!</v>
      </c>
      <c r="E50" s="51" t="e">
        <f t="shared" si="4"/>
        <v>#DIV/0!</v>
      </c>
      <c r="F50" s="52" t="e">
        <f t="shared" si="5"/>
        <v>#DIV/0!</v>
      </c>
      <c r="G50" s="43" t="e">
        <f t="shared" si="2"/>
        <v>#DIV/0!</v>
      </c>
      <c r="H50" s="49"/>
      <c r="I50" s="43" t="e">
        <f t="shared" si="6"/>
        <v>#DIV/0!</v>
      </c>
      <c r="J50" s="25"/>
      <c r="K50" s="25"/>
      <c r="L50" s="25"/>
      <c r="M50" s="25"/>
      <c r="N50" s="26"/>
    </row>
    <row r="51" spans="1:14" ht="14.4" x14ac:dyDescent="0.3">
      <c r="A51" s="49"/>
      <c r="B51" s="50"/>
      <c r="C51" s="50"/>
      <c r="D51" s="41" t="e">
        <f t="shared" si="3"/>
        <v>#DIV/0!</v>
      </c>
      <c r="E51" s="51" t="e">
        <f t="shared" si="4"/>
        <v>#DIV/0!</v>
      </c>
      <c r="F51" s="52" t="e">
        <f t="shared" si="5"/>
        <v>#DIV/0!</v>
      </c>
      <c r="G51" s="43" t="e">
        <f t="shared" si="2"/>
        <v>#DIV/0!</v>
      </c>
      <c r="H51" s="49"/>
      <c r="I51" s="43" t="e">
        <f t="shared" si="6"/>
        <v>#DIV/0!</v>
      </c>
      <c r="J51" s="25"/>
      <c r="K51" s="25"/>
      <c r="L51" s="25"/>
      <c r="M51" s="25"/>
      <c r="N51" s="26"/>
    </row>
    <row r="52" spans="1:14" ht="14.4" x14ac:dyDescent="0.3">
      <c r="A52" s="49"/>
      <c r="B52" s="50"/>
      <c r="C52" s="50"/>
      <c r="D52" s="41" t="e">
        <f t="shared" si="3"/>
        <v>#DIV/0!</v>
      </c>
      <c r="E52" s="51" t="e">
        <f t="shared" si="4"/>
        <v>#DIV/0!</v>
      </c>
      <c r="F52" s="52" t="e">
        <f t="shared" si="5"/>
        <v>#DIV/0!</v>
      </c>
      <c r="G52" s="43" t="e">
        <f t="shared" si="2"/>
        <v>#DIV/0!</v>
      </c>
      <c r="H52" s="49"/>
      <c r="I52" s="43" t="e">
        <f t="shared" si="6"/>
        <v>#DIV/0!</v>
      </c>
      <c r="J52" s="25"/>
      <c r="K52" s="25"/>
      <c r="L52" s="25"/>
      <c r="M52" s="25"/>
      <c r="N52" s="26"/>
    </row>
    <row r="53" spans="1:14" ht="14.4" x14ac:dyDescent="0.3">
      <c r="A53" s="49"/>
      <c r="B53" s="50"/>
      <c r="C53" s="50"/>
      <c r="D53" s="41" t="e">
        <f t="shared" si="3"/>
        <v>#DIV/0!</v>
      </c>
      <c r="E53" s="51" t="e">
        <f t="shared" si="4"/>
        <v>#DIV/0!</v>
      </c>
      <c r="F53" s="52" t="e">
        <f t="shared" si="5"/>
        <v>#DIV/0!</v>
      </c>
      <c r="G53" s="43" t="e">
        <f t="shared" si="2"/>
        <v>#DIV/0!</v>
      </c>
      <c r="H53" s="49"/>
      <c r="I53" s="43" t="e">
        <f t="shared" si="6"/>
        <v>#DIV/0!</v>
      </c>
      <c r="J53" s="25"/>
      <c r="K53" s="25"/>
      <c r="L53" s="25"/>
      <c r="M53" s="25"/>
      <c r="N53" s="26"/>
    </row>
    <row r="54" spans="1:14" ht="14.4" x14ac:dyDescent="0.3">
      <c r="A54" s="49"/>
      <c r="B54" s="50"/>
      <c r="C54" s="50"/>
      <c r="D54" s="41" t="e">
        <f t="shared" si="3"/>
        <v>#DIV/0!</v>
      </c>
      <c r="E54" s="51" t="e">
        <f t="shared" si="4"/>
        <v>#DIV/0!</v>
      </c>
      <c r="F54" s="52" t="e">
        <f t="shared" si="5"/>
        <v>#DIV/0!</v>
      </c>
      <c r="G54" s="43" t="e">
        <f t="shared" si="2"/>
        <v>#DIV/0!</v>
      </c>
      <c r="H54" s="49"/>
      <c r="I54" s="43" t="e">
        <f t="shared" si="6"/>
        <v>#DIV/0!</v>
      </c>
      <c r="J54" s="25"/>
      <c r="K54" s="25"/>
      <c r="L54" s="25"/>
      <c r="M54" s="25"/>
      <c r="N54" s="26"/>
    </row>
    <row r="55" spans="1:14" ht="14.4" x14ac:dyDescent="0.3">
      <c r="A55" s="49"/>
      <c r="B55" s="50"/>
      <c r="C55" s="50"/>
      <c r="D55" s="41" t="e">
        <f t="shared" si="3"/>
        <v>#DIV/0!</v>
      </c>
      <c r="E55" s="51" t="e">
        <f t="shared" si="4"/>
        <v>#DIV/0!</v>
      </c>
      <c r="F55" s="52" t="e">
        <f t="shared" si="5"/>
        <v>#DIV/0!</v>
      </c>
      <c r="G55" s="43" t="e">
        <f t="shared" si="2"/>
        <v>#DIV/0!</v>
      </c>
      <c r="H55" s="49"/>
      <c r="I55" s="43" t="e">
        <f t="shared" si="6"/>
        <v>#DIV/0!</v>
      </c>
      <c r="J55" s="25"/>
      <c r="K55" s="25"/>
      <c r="L55" s="25"/>
      <c r="M55" s="25"/>
      <c r="N55" s="26"/>
    </row>
    <row r="56" spans="1:14" ht="14.4" x14ac:dyDescent="0.3">
      <c r="A56" s="49"/>
      <c r="B56" s="50"/>
      <c r="C56" s="50"/>
      <c r="D56" s="41" t="e">
        <f t="shared" si="3"/>
        <v>#DIV/0!</v>
      </c>
      <c r="E56" s="51" t="e">
        <f t="shared" si="4"/>
        <v>#DIV/0!</v>
      </c>
      <c r="F56" s="52" t="e">
        <f t="shared" si="5"/>
        <v>#DIV/0!</v>
      </c>
      <c r="G56" s="43" t="e">
        <f t="shared" si="2"/>
        <v>#DIV/0!</v>
      </c>
      <c r="H56" s="49"/>
      <c r="I56" s="43" t="e">
        <f t="shared" si="6"/>
        <v>#DIV/0!</v>
      </c>
      <c r="J56" s="25"/>
      <c r="K56" s="25"/>
      <c r="L56" s="25"/>
      <c r="M56" s="25"/>
      <c r="N56" s="26"/>
    </row>
    <row r="57" spans="1:14" ht="14.4" x14ac:dyDescent="0.3">
      <c r="A57" s="49"/>
      <c r="B57" s="50"/>
      <c r="C57" s="50"/>
      <c r="D57" s="41" t="e">
        <f t="shared" si="3"/>
        <v>#DIV/0!</v>
      </c>
      <c r="E57" s="51" t="e">
        <f t="shared" si="4"/>
        <v>#DIV/0!</v>
      </c>
      <c r="F57" s="52" t="e">
        <f t="shared" si="5"/>
        <v>#DIV/0!</v>
      </c>
      <c r="G57" s="43" t="e">
        <f t="shared" si="2"/>
        <v>#DIV/0!</v>
      </c>
      <c r="H57" s="49"/>
      <c r="I57" s="43" t="e">
        <f t="shared" si="6"/>
        <v>#DIV/0!</v>
      </c>
      <c r="J57" s="25"/>
      <c r="K57" s="25"/>
      <c r="L57" s="25"/>
      <c r="M57" s="25"/>
      <c r="N57" s="26"/>
    </row>
    <row r="58" spans="1:14" ht="14.4" x14ac:dyDescent="0.3">
      <c r="A58" s="49"/>
      <c r="B58" s="50"/>
      <c r="C58" s="50"/>
      <c r="D58" s="41" t="e">
        <f t="shared" si="3"/>
        <v>#DIV/0!</v>
      </c>
      <c r="E58" s="51" t="e">
        <f t="shared" si="4"/>
        <v>#DIV/0!</v>
      </c>
      <c r="F58" s="52" t="e">
        <f t="shared" si="5"/>
        <v>#DIV/0!</v>
      </c>
      <c r="G58" s="43" t="e">
        <f t="shared" si="2"/>
        <v>#DIV/0!</v>
      </c>
      <c r="H58" s="49"/>
      <c r="I58" s="43" t="e">
        <f t="shared" si="6"/>
        <v>#DIV/0!</v>
      </c>
      <c r="J58" s="25"/>
      <c r="K58" s="25"/>
      <c r="L58" s="25"/>
      <c r="M58" s="25"/>
      <c r="N58" s="26"/>
    </row>
    <row r="59" spans="1:14" ht="14.4" x14ac:dyDescent="0.3">
      <c r="A59" s="49"/>
      <c r="B59" s="50"/>
      <c r="C59" s="50"/>
      <c r="D59" s="41" t="e">
        <f t="shared" si="3"/>
        <v>#DIV/0!</v>
      </c>
      <c r="E59" s="51" t="e">
        <f t="shared" si="4"/>
        <v>#DIV/0!</v>
      </c>
      <c r="F59" s="52" t="e">
        <f t="shared" si="5"/>
        <v>#DIV/0!</v>
      </c>
      <c r="G59" s="43" t="e">
        <f t="shared" si="2"/>
        <v>#DIV/0!</v>
      </c>
      <c r="H59" s="49"/>
      <c r="I59" s="43" t="e">
        <f t="shared" si="6"/>
        <v>#DIV/0!</v>
      </c>
      <c r="J59" s="25"/>
      <c r="K59" s="25"/>
      <c r="L59" s="25"/>
      <c r="M59" s="25"/>
      <c r="N59" s="26"/>
    </row>
    <row r="60" spans="1:14" ht="14.4" x14ac:dyDescent="0.3">
      <c r="A60" s="49"/>
      <c r="B60" s="50"/>
      <c r="C60" s="50"/>
      <c r="D60" s="41" t="e">
        <f t="shared" si="3"/>
        <v>#DIV/0!</v>
      </c>
      <c r="E60" s="51" t="e">
        <f t="shared" si="4"/>
        <v>#DIV/0!</v>
      </c>
      <c r="F60" s="52" t="e">
        <f>LOG(((E60/$E$16)/(1-(E60/$E$16))))</f>
        <v>#DIV/0!</v>
      </c>
      <c r="G60" s="43" t="e">
        <f t="shared" si="2"/>
        <v>#DIV/0!</v>
      </c>
      <c r="H60" s="49"/>
      <c r="I60" s="43" t="e">
        <f t="shared" si="6"/>
        <v>#DIV/0!</v>
      </c>
      <c r="J60" s="25"/>
      <c r="K60" s="25"/>
      <c r="L60" s="25"/>
      <c r="M60" s="25"/>
      <c r="N60" s="26"/>
    </row>
    <row r="61" spans="1:14" ht="14.4" x14ac:dyDescent="0.3">
      <c r="A61" s="49"/>
      <c r="B61" s="50"/>
      <c r="C61" s="50"/>
      <c r="D61" s="41" t="e">
        <f t="shared" si="3"/>
        <v>#DIV/0!</v>
      </c>
      <c r="E61" s="51" t="e">
        <f t="shared" si="4"/>
        <v>#DIV/0!</v>
      </c>
      <c r="F61" s="52" t="e">
        <f t="shared" ref="F61:F70" si="7">LOG(((E61/$E$16)/(1-(E61/$E$16))))</f>
        <v>#DIV/0!</v>
      </c>
      <c r="G61" s="43" t="e">
        <f t="shared" si="2"/>
        <v>#DIV/0!</v>
      </c>
      <c r="H61" s="49"/>
      <c r="I61" s="43" t="e">
        <f t="shared" si="6"/>
        <v>#DIV/0!</v>
      </c>
      <c r="J61" s="25"/>
      <c r="K61" s="25"/>
      <c r="L61" s="25"/>
      <c r="M61" s="25"/>
      <c r="N61" s="26"/>
    </row>
    <row r="62" spans="1:14" ht="14.4" x14ac:dyDescent="0.3">
      <c r="A62" s="49"/>
      <c r="B62" s="50"/>
      <c r="C62" s="50"/>
      <c r="D62" s="41" t="e">
        <f t="shared" si="3"/>
        <v>#DIV/0!</v>
      </c>
      <c r="E62" s="51" t="e">
        <f t="shared" si="4"/>
        <v>#DIV/0!</v>
      </c>
      <c r="F62" s="52" t="e">
        <f t="shared" si="7"/>
        <v>#DIV/0!</v>
      </c>
      <c r="G62" s="43" t="e">
        <f t="shared" si="2"/>
        <v>#DIV/0!</v>
      </c>
      <c r="H62" s="49"/>
      <c r="I62" s="43" t="e">
        <f t="shared" si="6"/>
        <v>#DIV/0!</v>
      </c>
      <c r="J62" s="25"/>
      <c r="K62" s="25"/>
      <c r="L62" s="25"/>
      <c r="M62" s="25"/>
      <c r="N62" s="26"/>
    </row>
    <row r="63" spans="1:14" ht="14.4" x14ac:dyDescent="0.3">
      <c r="A63" s="49"/>
      <c r="B63" s="50"/>
      <c r="C63" s="50"/>
      <c r="D63" s="41" t="e">
        <f t="shared" si="3"/>
        <v>#DIV/0!</v>
      </c>
      <c r="E63" s="51" t="e">
        <f t="shared" si="4"/>
        <v>#DIV/0!</v>
      </c>
      <c r="F63" s="52" t="e">
        <f t="shared" si="7"/>
        <v>#DIV/0!</v>
      </c>
      <c r="G63" s="43" t="e">
        <f t="shared" si="2"/>
        <v>#DIV/0!</v>
      </c>
      <c r="H63" s="49"/>
      <c r="I63" s="43" t="e">
        <f t="shared" si="6"/>
        <v>#DIV/0!</v>
      </c>
      <c r="J63" s="25"/>
      <c r="K63" s="25"/>
      <c r="L63" s="25"/>
      <c r="M63" s="25"/>
      <c r="N63" s="26"/>
    </row>
    <row r="64" spans="1:14" ht="14.4" x14ac:dyDescent="0.3">
      <c r="A64" s="49"/>
      <c r="B64" s="50"/>
      <c r="C64" s="50"/>
      <c r="D64" s="41" t="e">
        <f t="shared" si="3"/>
        <v>#DIV/0!</v>
      </c>
      <c r="E64" s="51" t="e">
        <f t="shared" si="4"/>
        <v>#DIV/0!</v>
      </c>
      <c r="F64" s="52" t="e">
        <f t="shared" si="7"/>
        <v>#DIV/0!</v>
      </c>
      <c r="G64" s="43" t="e">
        <f t="shared" si="2"/>
        <v>#DIV/0!</v>
      </c>
      <c r="H64" s="49"/>
      <c r="I64" s="43" t="e">
        <f t="shared" si="6"/>
        <v>#DIV/0!</v>
      </c>
      <c r="J64" s="25"/>
      <c r="K64" s="25"/>
      <c r="L64" s="25"/>
      <c r="M64" s="25"/>
      <c r="N64" s="26"/>
    </row>
    <row r="65" spans="1:14" ht="14.4" x14ac:dyDescent="0.3">
      <c r="A65" s="49"/>
      <c r="B65" s="50"/>
      <c r="C65" s="50"/>
      <c r="D65" s="41" t="e">
        <f t="shared" si="3"/>
        <v>#DIV/0!</v>
      </c>
      <c r="E65" s="51" t="e">
        <f t="shared" si="4"/>
        <v>#DIV/0!</v>
      </c>
      <c r="F65" s="52" t="e">
        <f t="shared" si="7"/>
        <v>#DIV/0!</v>
      </c>
      <c r="G65" s="43" t="e">
        <f t="shared" si="2"/>
        <v>#DIV/0!</v>
      </c>
      <c r="H65" s="49"/>
      <c r="I65" s="43" t="e">
        <f t="shared" si="6"/>
        <v>#DIV/0!</v>
      </c>
      <c r="J65" s="25"/>
      <c r="K65" s="25"/>
      <c r="L65" s="25"/>
      <c r="M65" s="25"/>
      <c r="N65" s="26"/>
    </row>
    <row r="66" spans="1:14" ht="14.4" x14ac:dyDescent="0.3">
      <c r="A66" s="49"/>
      <c r="B66" s="50"/>
      <c r="C66" s="50"/>
      <c r="D66" s="41" t="e">
        <f t="shared" si="3"/>
        <v>#DIV/0!</v>
      </c>
      <c r="E66" s="51" t="e">
        <f t="shared" si="4"/>
        <v>#DIV/0!</v>
      </c>
      <c r="F66" s="52" t="e">
        <f t="shared" si="7"/>
        <v>#DIV/0!</v>
      </c>
      <c r="G66" s="43" t="e">
        <f t="shared" si="2"/>
        <v>#DIV/0!</v>
      </c>
      <c r="H66" s="49"/>
      <c r="I66" s="43" t="e">
        <f t="shared" si="6"/>
        <v>#DIV/0!</v>
      </c>
      <c r="J66" s="25"/>
      <c r="K66" s="25"/>
      <c r="L66" s="25"/>
      <c r="M66" s="25"/>
      <c r="N66" s="26"/>
    </row>
    <row r="67" spans="1:14" ht="14.4" x14ac:dyDescent="0.3">
      <c r="A67" s="49"/>
      <c r="B67" s="50"/>
      <c r="C67" s="50"/>
      <c r="D67" s="41" t="e">
        <f t="shared" si="3"/>
        <v>#DIV/0!</v>
      </c>
      <c r="E67" s="51" t="e">
        <f t="shared" si="4"/>
        <v>#DIV/0!</v>
      </c>
      <c r="F67" s="52" t="e">
        <f t="shared" si="7"/>
        <v>#DIV/0!</v>
      </c>
      <c r="G67" s="43" t="e">
        <f t="shared" si="2"/>
        <v>#DIV/0!</v>
      </c>
      <c r="H67" s="49"/>
      <c r="I67" s="43" t="e">
        <f t="shared" si="6"/>
        <v>#DIV/0!</v>
      </c>
      <c r="J67" s="25"/>
      <c r="K67" s="25"/>
      <c r="L67" s="25"/>
      <c r="M67" s="25"/>
      <c r="N67" s="26"/>
    </row>
    <row r="68" spans="1:14" ht="14.4" x14ac:dyDescent="0.3">
      <c r="A68" s="49"/>
      <c r="B68" s="50"/>
      <c r="C68" s="50"/>
      <c r="D68" s="41" t="e">
        <f t="shared" si="3"/>
        <v>#DIV/0!</v>
      </c>
      <c r="E68" s="51" t="e">
        <f t="shared" si="4"/>
        <v>#DIV/0!</v>
      </c>
      <c r="F68" s="52" t="e">
        <f t="shared" si="7"/>
        <v>#DIV/0!</v>
      </c>
      <c r="G68" s="43" t="e">
        <f t="shared" si="2"/>
        <v>#DIV/0!</v>
      </c>
      <c r="H68" s="49"/>
      <c r="I68" s="43" t="e">
        <f t="shared" si="6"/>
        <v>#DIV/0!</v>
      </c>
      <c r="J68" s="25"/>
      <c r="K68" s="25"/>
      <c r="L68" s="25"/>
      <c r="M68" s="25"/>
      <c r="N68" s="26"/>
    </row>
    <row r="69" spans="1:14" ht="14.4" x14ac:dyDescent="0.3">
      <c r="A69" s="49"/>
      <c r="B69" s="50"/>
      <c r="C69" s="50"/>
      <c r="D69" s="41" t="e">
        <f t="shared" si="3"/>
        <v>#DIV/0!</v>
      </c>
      <c r="E69" s="51" t="e">
        <f t="shared" si="4"/>
        <v>#DIV/0!</v>
      </c>
      <c r="F69" s="52" t="e">
        <f t="shared" si="7"/>
        <v>#DIV/0!</v>
      </c>
      <c r="G69" s="43" t="e">
        <f t="shared" si="2"/>
        <v>#DIV/0!</v>
      </c>
      <c r="H69" s="49"/>
      <c r="I69" s="43" t="e">
        <f t="shared" si="6"/>
        <v>#DIV/0!</v>
      </c>
      <c r="J69" s="25"/>
      <c r="K69" s="25"/>
      <c r="L69" s="25"/>
      <c r="M69" s="25"/>
      <c r="N69" s="26"/>
    </row>
    <row r="70" spans="1:14" ht="14.4" x14ac:dyDescent="0.3">
      <c r="A70" s="49"/>
      <c r="B70" s="50"/>
      <c r="C70" s="50"/>
      <c r="D70" s="41" t="e">
        <f t="shared" si="3"/>
        <v>#DIV/0!</v>
      </c>
      <c r="E70" s="51" t="e">
        <f t="shared" si="4"/>
        <v>#DIV/0!</v>
      </c>
      <c r="F70" s="52" t="e">
        <f t="shared" si="7"/>
        <v>#DIV/0!</v>
      </c>
      <c r="G70" s="43" t="e">
        <f t="shared" si="2"/>
        <v>#DIV/0!</v>
      </c>
      <c r="H70" s="49"/>
      <c r="I70" s="43" t="e">
        <f t="shared" si="6"/>
        <v>#DIV/0!</v>
      </c>
      <c r="J70" s="32"/>
      <c r="K70" s="32"/>
      <c r="L70" s="32"/>
      <c r="M70" s="32"/>
      <c r="N70" s="33"/>
    </row>
  </sheetData>
  <mergeCells count="2">
    <mergeCell ref="B1:G2"/>
    <mergeCell ref="A9:N9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"/>
  <sheetViews>
    <sheetView workbookViewId="0">
      <selection activeCell="A2" sqref="A2"/>
    </sheetView>
  </sheetViews>
  <sheetFormatPr defaultColWidth="9.109375" defaultRowHeight="13.8" x14ac:dyDescent="0.3"/>
  <cols>
    <col min="1" max="1" width="30.33203125" style="1" customWidth="1"/>
    <col min="2" max="4" width="9.109375" style="1"/>
    <col min="5" max="5" width="7.109375" style="1" bestFit="1" customWidth="1"/>
    <col min="6" max="6" width="12.44140625" style="1" bestFit="1" customWidth="1"/>
    <col min="7" max="7" width="11.6640625" style="1" bestFit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8" s="20" customFormat="1" ht="15" customHeight="1" x14ac:dyDescent="0.3">
      <c r="A1" s="17"/>
      <c r="B1" s="107" t="s">
        <v>36</v>
      </c>
      <c r="C1" s="107"/>
      <c r="D1" s="107"/>
      <c r="E1" s="107"/>
      <c r="F1" s="107"/>
      <c r="G1" s="107"/>
      <c r="H1" s="18"/>
      <c r="I1" s="19"/>
      <c r="N1" s="21"/>
      <c r="O1" s="25"/>
      <c r="P1" s="25"/>
      <c r="Q1" s="25"/>
      <c r="R1" s="25"/>
    </row>
    <row r="2" spans="1:18" s="25" customFormat="1" ht="15" customHeight="1" x14ac:dyDescent="0.3">
      <c r="A2" s="22"/>
      <c r="B2" s="108"/>
      <c r="C2" s="108"/>
      <c r="D2" s="108"/>
      <c r="E2" s="108"/>
      <c r="F2" s="108"/>
      <c r="G2" s="108"/>
      <c r="H2" s="23"/>
      <c r="I2" s="24"/>
      <c r="N2" s="26"/>
    </row>
    <row r="3" spans="1:18" s="25" customFormat="1" ht="14.4" x14ac:dyDescent="0.3">
      <c r="A3" s="27"/>
      <c r="N3" s="26"/>
    </row>
    <row r="4" spans="1:18" s="25" customFormat="1" ht="14.4" x14ac:dyDescent="0.3">
      <c r="A4" s="27"/>
      <c r="F4" s="28" t="s">
        <v>0</v>
      </c>
      <c r="G4" s="29"/>
      <c r="N4" s="26"/>
    </row>
    <row r="5" spans="1:18" s="25" customFormat="1" ht="14.4" x14ac:dyDescent="0.3">
      <c r="A5" s="27"/>
      <c r="F5" s="28" t="s">
        <v>1</v>
      </c>
      <c r="G5" s="30"/>
      <c r="N5" s="26"/>
    </row>
    <row r="6" spans="1:18" s="25" customFormat="1" ht="14.4" x14ac:dyDescent="0.3">
      <c r="A6" s="27"/>
      <c r="F6" s="28" t="s">
        <v>2</v>
      </c>
      <c r="G6" s="30"/>
      <c r="N6" s="26"/>
    </row>
    <row r="7" spans="1:18" s="25" customFormat="1" ht="14.4" x14ac:dyDescent="0.3">
      <c r="A7" s="27"/>
      <c r="F7" s="28" t="s">
        <v>3</v>
      </c>
      <c r="G7" s="30"/>
      <c r="N7" s="26"/>
    </row>
    <row r="8" spans="1:18" s="32" customFormat="1" ht="14.4" x14ac:dyDescent="0.3">
      <c r="A8" s="31"/>
      <c r="N8" s="33"/>
      <c r="O8" s="25"/>
      <c r="P8" s="25"/>
      <c r="Q8" s="25"/>
      <c r="R8" s="25"/>
    </row>
    <row r="9" spans="1:18" s="5" customFormat="1" ht="18" x14ac:dyDescent="0.35">
      <c r="A9" s="104" t="s">
        <v>37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8" s="7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8" s="7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8" s="7" customFormat="1" ht="14.4" x14ac:dyDescent="0.3">
      <c r="A12" s="59" t="s">
        <v>74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8" s="54" customFormat="1" ht="14.4" x14ac:dyDescent="0.3">
      <c r="A13" s="56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8" s="54" customFormat="1" ht="14.4" x14ac:dyDescent="0.3">
      <c r="A14" s="5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8" s="54" customFormat="1" ht="57.6" x14ac:dyDescent="0.3">
      <c r="A15" s="57" t="s">
        <v>4</v>
      </c>
      <c r="B15" s="58" t="s">
        <v>5</v>
      </c>
      <c r="C15" s="58" t="s">
        <v>6</v>
      </c>
      <c r="D15" s="57" t="s">
        <v>7</v>
      </c>
      <c r="E15" s="57" t="s">
        <v>8</v>
      </c>
      <c r="F15" s="57" t="s">
        <v>9</v>
      </c>
      <c r="G15" s="57" t="s">
        <v>10</v>
      </c>
      <c r="H15" s="38"/>
      <c r="I15" s="25"/>
      <c r="J15" s="25"/>
      <c r="K15" s="25"/>
      <c r="L15" s="25"/>
      <c r="M15" s="25"/>
      <c r="N15" s="26"/>
    </row>
    <row r="16" spans="1:18" s="54" customFormat="1" ht="14.4" x14ac:dyDescent="0.3">
      <c r="A16" s="41">
        <v>0</v>
      </c>
      <c r="B16" s="40"/>
      <c r="C16" s="40"/>
      <c r="D16" s="41" t="e">
        <f t="shared" ref="D16:D21" si="0">AVERAGE(B16:C16)</f>
        <v>#DIV/0!</v>
      </c>
      <c r="E16" s="42" t="e">
        <f t="shared" ref="E16:E21" si="1">D16/$D$16</f>
        <v>#DIV/0!</v>
      </c>
      <c r="F16" s="41"/>
      <c r="G16" s="41"/>
      <c r="H16" s="25"/>
      <c r="I16" s="25"/>
      <c r="J16" s="25"/>
      <c r="K16" s="25"/>
      <c r="L16" s="25"/>
      <c r="M16" s="25"/>
      <c r="N16" s="26"/>
    </row>
    <row r="17" spans="1:14" s="54" customFormat="1" ht="14.4" x14ac:dyDescent="0.3">
      <c r="A17" s="41">
        <v>0.02</v>
      </c>
      <c r="B17" s="40"/>
      <c r="C17" s="40"/>
      <c r="D17" s="41" t="e">
        <f t="shared" si="0"/>
        <v>#DIV/0!</v>
      </c>
      <c r="E17" s="42" t="e">
        <f t="shared" si="1"/>
        <v>#DIV/0!</v>
      </c>
      <c r="F17" s="43">
        <f>LOG(A17)</f>
        <v>-1.6989700043360187</v>
      </c>
      <c r="G17" s="44" t="e">
        <f>LOG(E17/(1-E17))</f>
        <v>#DIV/0!</v>
      </c>
      <c r="H17" s="25"/>
      <c r="I17" s="25"/>
      <c r="J17" s="25"/>
      <c r="K17" s="25"/>
      <c r="L17" s="25"/>
      <c r="M17" s="25"/>
      <c r="N17" s="26"/>
    </row>
    <row r="18" spans="1:14" s="54" customFormat="1" ht="14.4" x14ac:dyDescent="0.3">
      <c r="A18" s="41">
        <v>0.05</v>
      </c>
      <c r="B18" s="40"/>
      <c r="C18" s="40"/>
      <c r="D18" s="41" t="e">
        <f t="shared" si="0"/>
        <v>#DIV/0!</v>
      </c>
      <c r="E18" s="42" t="e">
        <f t="shared" si="1"/>
        <v>#DIV/0!</v>
      </c>
      <c r="F18" s="43">
        <f>LOG(A18)</f>
        <v>-1.3010299956639813</v>
      </c>
      <c r="G18" s="44" t="e">
        <f>LOG(E18/(1-E18))</f>
        <v>#DIV/0!</v>
      </c>
      <c r="H18" s="25"/>
      <c r="I18" s="25"/>
      <c r="J18" s="25"/>
      <c r="K18" s="25"/>
      <c r="L18" s="25"/>
      <c r="M18" s="25"/>
      <c r="N18" s="26"/>
    </row>
    <row r="19" spans="1:14" s="54" customFormat="1" ht="14.4" x14ac:dyDescent="0.3">
      <c r="A19" s="41">
        <v>0.1</v>
      </c>
      <c r="B19" s="40"/>
      <c r="C19" s="40"/>
      <c r="D19" s="41" t="e">
        <f t="shared" si="0"/>
        <v>#DIV/0!</v>
      </c>
      <c r="E19" s="42" t="e">
        <f t="shared" si="1"/>
        <v>#DIV/0!</v>
      </c>
      <c r="F19" s="43">
        <f>LOG(A19)</f>
        <v>-1</v>
      </c>
      <c r="G19" s="44" t="e">
        <f>LOG(E19/(1-E19))</f>
        <v>#DIV/0!</v>
      </c>
      <c r="H19" s="25"/>
      <c r="I19" s="25"/>
      <c r="J19" s="25"/>
      <c r="K19" s="25"/>
      <c r="L19" s="25"/>
      <c r="M19" s="25"/>
      <c r="N19" s="26"/>
    </row>
    <row r="20" spans="1:14" s="54" customFormat="1" ht="14.4" x14ac:dyDescent="0.3">
      <c r="A20" s="41">
        <v>0.2</v>
      </c>
      <c r="B20" s="40"/>
      <c r="C20" s="40"/>
      <c r="D20" s="41" t="e">
        <f t="shared" si="0"/>
        <v>#DIV/0!</v>
      </c>
      <c r="E20" s="42" t="e">
        <f t="shared" si="1"/>
        <v>#DIV/0!</v>
      </c>
      <c r="F20" s="43">
        <f>LOG(A20)</f>
        <v>-0.69897000433601875</v>
      </c>
      <c r="G20" s="44" t="e">
        <f>LOG(E20/(1-E20))</f>
        <v>#DIV/0!</v>
      </c>
      <c r="H20" s="25"/>
      <c r="I20" s="25"/>
      <c r="J20" s="25"/>
      <c r="K20" s="25"/>
      <c r="L20" s="25"/>
      <c r="M20" s="25"/>
      <c r="N20" s="26"/>
    </row>
    <row r="21" spans="1:14" s="54" customFormat="1" ht="14.4" x14ac:dyDescent="0.3">
      <c r="A21" s="41">
        <v>0.4</v>
      </c>
      <c r="B21" s="40"/>
      <c r="C21" s="40"/>
      <c r="D21" s="41" t="e">
        <f t="shared" si="0"/>
        <v>#DIV/0!</v>
      </c>
      <c r="E21" s="42" t="e">
        <f t="shared" si="1"/>
        <v>#DIV/0!</v>
      </c>
      <c r="F21" s="43">
        <f>LOG(A21)</f>
        <v>-0.3979400086720376</v>
      </c>
      <c r="G21" s="44" t="e">
        <f>LOG(E21/(1-E21))</f>
        <v>#DIV/0!</v>
      </c>
      <c r="H21" s="25"/>
      <c r="I21" s="25"/>
      <c r="J21" s="25"/>
      <c r="K21" s="25"/>
      <c r="L21" s="25"/>
      <c r="M21" s="25"/>
      <c r="N21" s="26"/>
    </row>
    <row r="22" spans="1:14" s="54" customFormat="1" ht="14.4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s="54" customFormat="1" ht="16.2" x14ac:dyDescent="0.3">
      <c r="A23" s="45" t="s">
        <v>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s="54" customFormat="1" ht="14.4" x14ac:dyDescent="0.3">
      <c r="A24" s="2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s="54" customFormat="1" ht="14.4" x14ac:dyDescent="0.3">
      <c r="A25" s="27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s="54" customFormat="1" ht="14.4" x14ac:dyDescent="0.3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 s="54" customFormat="1" ht="14.4" x14ac:dyDescent="0.3">
      <c r="A27" s="2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 s="54" customFormat="1" ht="14.4" x14ac:dyDescent="0.3">
      <c r="A28" s="27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s="54" customFormat="1" ht="16.2" x14ac:dyDescent="0.3">
      <c r="A29" s="46" t="s">
        <v>33</v>
      </c>
      <c r="B29" s="47" t="e">
        <f>(CORREL(G17:G21,F17:F21))^2</f>
        <v>#DIV/0!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s="54" customFormat="1" ht="14.4" x14ac:dyDescent="0.3">
      <c r="A30" s="46" t="s">
        <v>11</v>
      </c>
      <c r="B30" s="47" t="e">
        <f>SLOPE(G17:G21,F17:F21)</f>
        <v>#DIV/0!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s="54" customFormat="1" ht="14.4" x14ac:dyDescent="0.3">
      <c r="A31" s="46" t="s">
        <v>12</v>
      </c>
      <c r="B31" s="47" t="e">
        <f>INTERCEPT(G17:G21,F17:F21)</f>
        <v>#DIV/0!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1:14" s="54" customFormat="1" ht="14.4" x14ac:dyDescent="0.3">
      <c r="A32" s="2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s="54" customFormat="1" ht="14.4" x14ac:dyDescent="0.3">
      <c r="A33" s="2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s="54" customFormat="1" ht="14.4" x14ac:dyDescent="0.3">
      <c r="A34" s="2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54" customFormat="1" ht="14.4" x14ac:dyDescent="0.3">
      <c r="A35" s="2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54" customFormat="1" ht="14.4" x14ac:dyDescent="0.3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</row>
    <row r="37" spans="1:14" s="54" customFormat="1" ht="14.4" x14ac:dyDescent="0.3">
      <c r="A37" s="6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s="54" customFormat="1" ht="14.4" x14ac:dyDescent="0.3">
      <c r="A38" s="55" t="s">
        <v>73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s="54" customFormat="1" ht="60.75" customHeight="1" x14ac:dyDescent="0.3">
      <c r="A39" s="37" t="s">
        <v>13</v>
      </c>
      <c r="B39" s="48" t="s">
        <v>5</v>
      </c>
      <c r="C39" s="48" t="s">
        <v>6</v>
      </c>
      <c r="D39" s="36" t="s">
        <v>7</v>
      </c>
      <c r="E39" s="36" t="s">
        <v>8</v>
      </c>
      <c r="F39" s="36" t="s">
        <v>10</v>
      </c>
      <c r="G39" s="36" t="s">
        <v>14</v>
      </c>
      <c r="H39" s="37" t="s">
        <v>15</v>
      </c>
      <c r="I39" s="36" t="s">
        <v>16</v>
      </c>
      <c r="J39" s="25"/>
      <c r="K39" s="25"/>
      <c r="L39" s="25"/>
      <c r="M39" s="25"/>
      <c r="N39" s="26"/>
    </row>
    <row r="40" spans="1:14" s="54" customFormat="1" ht="14.4" x14ac:dyDescent="0.3">
      <c r="A40" s="49"/>
      <c r="B40" s="50"/>
      <c r="C40" s="50"/>
      <c r="D40" s="41" t="e">
        <f>AVERAGE(B40:C40)</f>
        <v>#DIV/0!</v>
      </c>
      <c r="E40" s="51" t="e">
        <f>D40/$D$16</f>
        <v>#DIV/0!</v>
      </c>
      <c r="F40" s="52" t="e">
        <f>LOG(((E40/$E$16)/(1-(E40/$E$16))))</f>
        <v>#DIV/0!</v>
      </c>
      <c r="G40" s="43" t="e">
        <f t="shared" ref="G40:G70" si="2">10^((F40-$B$31)/$B$30)</f>
        <v>#DIV/0!</v>
      </c>
      <c r="H40" s="49"/>
      <c r="I40" s="43" t="e">
        <f>G40*H40</f>
        <v>#DIV/0!</v>
      </c>
      <c r="J40" s="25"/>
      <c r="K40" s="25"/>
      <c r="L40" s="25"/>
      <c r="M40" s="25"/>
      <c r="N40" s="26"/>
    </row>
    <row r="41" spans="1:14" s="54" customFormat="1" ht="14.4" x14ac:dyDescent="0.3">
      <c r="A41" s="49"/>
      <c r="B41" s="50"/>
      <c r="C41" s="50"/>
      <c r="D41" s="41" t="e">
        <f t="shared" ref="D41:D70" si="3">AVERAGE(B41:C41)</f>
        <v>#DIV/0!</v>
      </c>
      <c r="E41" s="51" t="e">
        <f t="shared" ref="E41:E70" si="4">D41/$D$16</f>
        <v>#DIV/0!</v>
      </c>
      <c r="F41" s="52" t="e">
        <f t="shared" ref="F41:F59" si="5">LOG(((E41/$E$16)/(1-(E41/$E$16))))</f>
        <v>#DIV/0!</v>
      </c>
      <c r="G41" s="43" t="e">
        <f t="shared" si="2"/>
        <v>#DIV/0!</v>
      </c>
      <c r="H41" s="49"/>
      <c r="I41" s="43" t="e">
        <f t="shared" ref="I41:I70" si="6">G41*H41</f>
        <v>#DIV/0!</v>
      </c>
      <c r="J41" s="25"/>
      <c r="K41" s="25"/>
      <c r="L41" s="25"/>
      <c r="M41" s="25"/>
      <c r="N41" s="26"/>
    </row>
    <row r="42" spans="1:14" s="54" customFormat="1" ht="14.4" x14ac:dyDescent="0.3">
      <c r="A42" s="49"/>
      <c r="B42" s="50"/>
      <c r="C42" s="50"/>
      <c r="D42" s="41" t="e">
        <f t="shared" si="3"/>
        <v>#DIV/0!</v>
      </c>
      <c r="E42" s="51" t="e">
        <f t="shared" si="4"/>
        <v>#DIV/0!</v>
      </c>
      <c r="F42" s="52" t="e">
        <f t="shared" si="5"/>
        <v>#DIV/0!</v>
      </c>
      <c r="G42" s="43" t="e">
        <f t="shared" si="2"/>
        <v>#DIV/0!</v>
      </c>
      <c r="H42" s="49"/>
      <c r="I42" s="43" t="e">
        <f t="shared" si="6"/>
        <v>#DIV/0!</v>
      </c>
      <c r="J42" s="25"/>
      <c r="K42" s="25"/>
      <c r="L42" s="25"/>
      <c r="M42" s="25"/>
      <c r="N42" s="26"/>
    </row>
    <row r="43" spans="1:14" s="54" customFormat="1" ht="14.4" x14ac:dyDescent="0.3">
      <c r="A43" s="49"/>
      <c r="B43" s="50"/>
      <c r="C43" s="50"/>
      <c r="D43" s="41" t="e">
        <f t="shared" si="3"/>
        <v>#DIV/0!</v>
      </c>
      <c r="E43" s="51" t="e">
        <f t="shared" si="4"/>
        <v>#DIV/0!</v>
      </c>
      <c r="F43" s="52" t="e">
        <f t="shared" si="5"/>
        <v>#DIV/0!</v>
      </c>
      <c r="G43" s="43" t="e">
        <f t="shared" si="2"/>
        <v>#DIV/0!</v>
      </c>
      <c r="H43" s="49"/>
      <c r="I43" s="43" t="e">
        <f t="shared" si="6"/>
        <v>#DIV/0!</v>
      </c>
      <c r="J43" s="25"/>
      <c r="K43" s="25"/>
      <c r="L43" s="25"/>
      <c r="M43" s="25"/>
      <c r="N43" s="26"/>
    </row>
    <row r="44" spans="1:14" s="54" customFormat="1" ht="14.4" x14ac:dyDescent="0.3">
      <c r="A44" s="49"/>
      <c r="B44" s="50"/>
      <c r="C44" s="50"/>
      <c r="D44" s="41" t="e">
        <f t="shared" si="3"/>
        <v>#DIV/0!</v>
      </c>
      <c r="E44" s="51" t="e">
        <f t="shared" si="4"/>
        <v>#DIV/0!</v>
      </c>
      <c r="F44" s="52" t="e">
        <f t="shared" si="5"/>
        <v>#DIV/0!</v>
      </c>
      <c r="G44" s="43" t="e">
        <f t="shared" si="2"/>
        <v>#DIV/0!</v>
      </c>
      <c r="H44" s="49"/>
      <c r="I44" s="43" t="e">
        <f t="shared" si="6"/>
        <v>#DIV/0!</v>
      </c>
      <c r="J44" s="25"/>
      <c r="K44" s="25"/>
      <c r="L44" s="25"/>
      <c r="M44" s="25"/>
      <c r="N44" s="26"/>
    </row>
    <row r="45" spans="1:14" s="54" customFormat="1" ht="14.4" x14ac:dyDescent="0.3">
      <c r="A45" s="49"/>
      <c r="B45" s="50"/>
      <c r="C45" s="50"/>
      <c r="D45" s="41" t="e">
        <f t="shared" si="3"/>
        <v>#DIV/0!</v>
      </c>
      <c r="E45" s="51" t="e">
        <f t="shared" si="4"/>
        <v>#DIV/0!</v>
      </c>
      <c r="F45" s="52" t="e">
        <f t="shared" si="5"/>
        <v>#DIV/0!</v>
      </c>
      <c r="G45" s="43" t="e">
        <f t="shared" si="2"/>
        <v>#DIV/0!</v>
      </c>
      <c r="H45" s="49"/>
      <c r="I45" s="43" t="e">
        <f t="shared" si="6"/>
        <v>#DIV/0!</v>
      </c>
      <c r="J45" s="25"/>
      <c r="K45" s="25"/>
      <c r="L45" s="25"/>
      <c r="M45" s="25"/>
      <c r="N45" s="26"/>
    </row>
    <row r="46" spans="1:14" s="54" customFormat="1" ht="14.4" x14ac:dyDescent="0.3">
      <c r="A46" s="49"/>
      <c r="B46" s="50"/>
      <c r="C46" s="50"/>
      <c r="D46" s="41" t="e">
        <f t="shared" si="3"/>
        <v>#DIV/0!</v>
      </c>
      <c r="E46" s="51" t="e">
        <f t="shared" si="4"/>
        <v>#DIV/0!</v>
      </c>
      <c r="F46" s="52" t="e">
        <f t="shared" si="5"/>
        <v>#DIV/0!</v>
      </c>
      <c r="G46" s="43" t="e">
        <f t="shared" si="2"/>
        <v>#DIV/0!</v>
      </c>
      <c r="H46" s="49"/>
      <c r="I46" s="43" t="e">
        <f t="shared" si="6"/>
        <v>#DIV/0!</v>
      </c>
      <c r="J46" s="25"/>
      <c r="K46" s="25"/>
      <c r="L46" s="25"/>
      <c r="M46" s="25"/>
      <c r="N46" s="26"/>
    </row>
    <row r="47" spans="1:14" s="54" customFormat="1" ht="14.4" x14ac:dyDescent="0.3">
      <c r="A47" s="49"/>
      <c r="B47" s="50"/>
      <c r="C47" s="50"/>
      <c r="D47" s="41" t="e">
        <f t="shared" si="3"/>
        <v>#DIV/0!</v>
      </c>
      <c r="E47" s="51" t="e">
        <f t="shared" si="4"/>
        <v>#DIV/0!</v>
      </c>
      <c r="F47" s="52" t="e">
        <f t="shared" si="5"/>
        <v>#DIV/0!</v>
      </c>
      <c r="G47" s="43" t="e">
        <f t="shared" si="2"/>
        <v>#DIV/0!</v>
      </c>
      <c r="H47" s="49"/>
      <c r="I47" s="43" t="e">
        <f t="shared" si="6"/>
        <v>#DIV/0!</v>
      </c>
      <c r="J47" s="25"/>
      <c r="K47" s="25"/>
      <c r="L47" s="25"/>
      <c r="M47" s="25"/>
      <c r="N47" s="26"/>
    </row>
    <row r="48" spans="1:14" s="54" customFormat="1" ht="14.4" x14ac:dyDescent="0.3">
      <c r="A48" s="49"/>
      <c r="B48" s="50"/>
      <c r="C48" s="50"/>
      <c r="D48" s="41" t="e">
        <f t="shared" si="3"/>
        <v>#DIV/0!</v>
      </c>
      <c r="E48" s="51" t="e">
        <f t="shared" si="4"/>
        <v>#DIV/0!</v>
      </c>
      <c r="F48" s="52" t="e">
        <f t="shared" si="5"/>
        <v>#DIV/0!</v>
      </c>
      <c r="G48" s="43" t="e">
        <f t="shared" si="2"/>
        <v>#DIV/0!</v>
      </c>
      <c r="H48" s="49"/>
      <c r="I48" s="43" t="e">
        <f t="shared" si="6"/>
        <v>#DIV/0!</v>
      </c>
      <c r="J48" s="25"/>
      <c r="K48" s="25"/>
      <c r="L48" s="25"/>
      <c r="M48" s="25"/>
      <c r="N48" s="26"/>
    </row>
    <row r="49" spans="1:14" s="54" customFormat="1" ht="14.4" x14ac:dyDescent="0.3">
      <c r="A49" s="49"/>
      <c r="B49" s="50"/>
      <c r="C49" s="50"/>
      <c r="D49" s="41" t="e">
        <f t="shared" si="3"/>
        <v>#DIV/0!</v>
      </c>
      <c r="E49" s="51" t="e">
        <f t="shared" si="4"/>
        <v>#DIV/0!</v>
      </c>
      <c r="F49" s="52" t="e">
        <f t="shared" si="5"/>
        <v>#DIV/0!</v>
      </c>
      <c r="G49" s="43" t="e">
        <f t="shared" si="2"/>
        <v>#DIV/0!</v>
      </c>
      <c r="H49" s="49"/>
      <c r="I49" s="43" t="e">
        <f t="shared" si="6"/>
        <v>#DIV/0!</v>
      </c>
      <c r="J49" s="25"/>
      <c r="K49" s="25"/>
      <c r="L49" s="25"/>
      <c r="M49" s="25"/>
      <c r="N49" s="26"/>
    </row>
    <row r="50" spans="1:14" s="54" customFormat="1" ht="14.4" x14ac:dyDescent="0.3">
      <c r="A50" s="49"/>
      <c r="B50" s="50"/>
      <c r="C50" s="50"/>
      <c r="D50" s="41" t="e">
        <f t="shared" si="3"/>
        <v>#DIV/0!</v>
      </c>
      <c r="E50" s="51" t="e">
        <f t="shared" si="4"/>
        <v>#DIV/0!</v>
      </c>
      <c r="F50" s="52" t="e">
        <f t="shared" si="5"/>
        <v>#DIV/0!</v>
      </c>
      <c r="G50" s="43" t="e">
        <f t="shared" si="2"/>
        <v>#DIV/0!</v>
      </c>
      <c r="H50" s="49"/>
      <c r="I50" s="43" t="e">
        <f t="shared" si="6"/>
        <v>#DIV/0!</v>
      </c>
      <c r="J50" s="25"/>
      <c r="K50" s="25"/>
      <c r="L50" s="25"/>
      <c r="M50" s="25"/>
      <c r="N50" s="26"/>
    </row>
    <row r="51" spans="1:14" s="54" customFormat="1" ht="14.4" x14ac:dyDescent="0.3">
      <c r="A51" s="49"/>
      <c r="B51" s="50"/>
      <c r="C51" s="50"/>
      <c r="D51" s="41" t="e">
        <f t="shared" si="3"/>
        <v>#DIV/0!</v>
      </c>
      <c r="E51" s="51" t="e">
        <f t="shared" si="4"/>
        <v>#DIV/0!</v>
      </c>
      <c r="F51" s="52" t="e">
        <f t="shared" si="5"/>
        <v>#DIV/0!</v>
      </c>
      <c r="G51" s="43" t="e">
        <f t="shared" si="2"/>
        <v>#DIV/0!</v>
      </c>
      <c r="H51" s="49"/>
      <c r="I51" s="43" t="e">
        <f t="shared" si="6"/>
        <v>#DIV/0!</v>
      </c>
      <c r="J51" s="25"/>
      <c r="K51" s="25"/>
      <c r="L51" s="25"/>
      <c r="M51" s="25"/>
      <c r="N51" s="26"/>
    </row>
    <row r="52" spans="1:14" s="54" customFormat="1" ht="14.4" x14ac:dyDescent="0.3">
      <c r="A52" s="49"/>
      <c r="B52" s="50"/>
      <c r="C52" s="50"/>
      <c r="D52" s="41" t="e">
        <f t="shared" si="3"/>
        <v>#DIV/0!</v>
      </c>
      <c r="E52" s="51" t="e">
        <f t="shared" si="4"/>
        <v>#DIV/0!</v>
      </c>
      <c r="F52" s="52" t="e">
        <f t="shared" si="5"/>
        <v>#DIV/0!</v>
      </c>
      <c r="G52" s="43" t="e">
        <f t="shared" si="2"/>
        <v>#DIV/0!</v>
      </c>
      <c r="H52" s="49"/>
      <c r="I52" s="43" t="e">
        <f t="shared" si="6"/>
        <v>#DIV/0!</v>
      </c>
      <c r="J52" s="25"/>
      <c r="K52" s="25"/>
      <c r="L52" s="25"/>
      <c r="M52" s="25"/>
      <c r="N52" s="26"/>
    </row>
    <row r="53" spans="1:14" s="54" customFormat="1" ht="14.4" x14ac:dyDescent="0.3">
      <c r="A53" s="49"/>
      <c r="B53" s="50"/>
      <c r="C53" s="50"/>
      <c r="D53" s="41" t="e">
        <f t="shared" si="3"/>
        <v>#DIV/0!</v>
      </c>
      <c r="E53" s="51" t="e">
        <f t="shared" si="4"/>
        <v>#DIV/0!</v>
      </c>
      <c r="F53" s="52" t="e">
        <f t="shared" si="5"/>
        <v>#DIV/0!</v>
      </c>
      <c r="G53" s="43" t="e">
        <f t="shared" si="2"/>
        <v>#DIV/0!</v>
      </c>
      <c r="H53" s="49"/>
      <c r="I53" s="43" t="e">
        <f t="shared" si="6"/>
        <v>#DIV/0!</v>
      </c>
      <c r="J53" s="25"/>
      <c r="K53" s="25"/>
      <c r="L53" s="25"/>
      <c r="M53" s="25"/>
      <c r="N53" s="26"/>
    </row>
    <row r="54" spans="1:14" s="54" customFormat="1" ht="14.4" x14ac:dyDescent="0.3">
      <c r="A54" s="49"/>
      <c r="B54" s="50"/>
      <c r="C54" s="50"/>
      <c r="D54" s="41" t="e">
        <f t="shared" si="3"/>
        <v>#DIV/0!</v>
      </c>
      <c r="E54" s="51" t="e">
        <f t="shared" si="4"/>
        <v>#DIV/0!</v>
      </c>
      <c r="F54" s="52" t="e">
        <f t="shared" si="5"/>
        <v>#DIV/0!</v>
      </c>
      <c r="G54" s="43" t="e">
        <f t="shared" si="2"/>
        <v>#DIV/0!</v>
      </c>
      <c r="H54" s="49"/>
      <c r="I54" s="43" t="e">
        <f t="shared" si="6"/>
        <v>#DIV/0!</v>
      </c>
      <c r="J54" s="25"/>
      <c r="K54" s="25"/>
      <c r="L54" s="25"/>
      <c r="M54" s="25"/>
      <c r="N54" s="26"/>
    </row>
    <row r="55" spans="1:14" s="54" customFormat="1" ht="14.4" x14ac:dyDescent="0.3">
      <c r="A55" s="49"/>
      <c r="B55" s="50"/>
      <c r="C55" s="50"/>
      <c r="D55" s="41" t="e">
        <f t="shared" si="3"/>
        <v>#DIV/0!</v>
      </c>
      <c r="E55" s="51" t="e">
        <f t="shared" si="4"/>
        <v>#DIV/0!</v>
      </c>
      <c r="F55" s="52" t="e">
        <f t="shared" si="5"/>
        <v>#DIV/0!</v>
      </c>
      <c r="G55" s="43" t="e">
        <f t="shared" si="2"/>
        <v>#DIV/0!</v>
      </c>
      <c r="H55" s="49"/>
      <c r="I55" s="43" t="e">
        <f t="shared" si="6"/>
        <v>#DIV/0!</v>
      </c>
      <c r="J55" s="25"/>
      <c r="K55" s="25"/>
      <c r="L55" s="25"/>
      <c r="M55" s="25"/>
      <c r="N55" s="26"/>
    </row>
    <row r="56" spans="1:14" s="54" customFormat="1" ht="14.4" x14ac:dyDescent="0.3">
      <c r="A56" s="49"/>
      <c r="B56" s="50"/>
      <c r="C56" s="50"/>
      <c r="D56" s="41" t="e">
        <f t="shared" si="3"/>
        <v>#DIV/0!</v>
      </c>
      <c r="E56" s="51" t="e">
        <f t="shared" si="4"/>
        <v>#DIV/0!</v>
      </c>
      <c r="F56" s="52" t="e">
        <f t="shared" si="5"/>
        <v>#DIV/0!</v>
      </c>
      <c r="G56" s="43" t="e">
        <f t="shared" si="2"/>
        <v>#DIV/0!</v>
      </c>
      <c r="H56" s="49"/>
      <c r="I56" s="43" t="e">
        <f t="shared" si="6"/>
        <v>#DIV/0!</v>
      </c>
      <c r="J56" s="25"/>
      <c r="K56" s="25"/>
      <c r="L56" s="25"/>
      <c r="M56" s="25"/>
      <c r="N56" s="26"/>
    </row>
    <row r="57" spans="1:14" s="54" customFormat="1" ht="14.4" x14ac:dyDescent="0.3">
      <c r="A57" s="49"/>
      <c r="B57" s="50"/>
      <c r="C57" s="50"/>
      <c r="D57" s="41" t="e">
        <f t="shared" si="3"/>
        <v>#DIV/0!</v>
      </c>
      <c r="E57" s="51" t="e">
        <f t="shared" si="4"/>
        <v>#DIV/0!</v>
      </c>
      <c r="F57" s="52" t="e">
        <f t="shared" si="5"/>
        <v>#DIV/0!</v>
      </c>
      <c r="G57" s="43" t="e">
        <f t="shared" si="2"/>
        <v>#DIV/0!</v>
      </c>
      <c r="H57" s="49"/>
      <c r="I57" s="43" t="e">
        <f t="shared" si="6"/>
        <v>#DIV/0!</v>
      </c>
      <c r="J57" s="25"/>
      <c r="K57" s="25"/>
      <c r="L57" s="25"/>
      <c r="M57" s="25"/>
      <c r="N57" s="26"/>
    </row>
    <row r="58" spans="1:14" s="54" customFormat="1" ht="14.4" x14ac:dyDescent="0.3">
      <c r="A58" s="49"/>
      <c r="B58" s="50"/>
      <c r="C58" s="50"/>
      <c r="D58" s="41" t="e">
        <f t="shared" si="3"/>
        <v>#DIV/0!</v>
      </c>
      <c r="E58" s="51" t="e">
        <f t="shared" si="4"/>
        <v>#DIV/0!</v>
      </c>
      <c r="F58" s="52" t="e">
        <f t="shared" si="5"/>
        <v>#DIV/0!</v>
      </c>
      <c r="G58" s="43" t="e">
        <f t="shared" si="2"/>
        <v>#DIV/0!</v>
      </c>
      <c r="H58" s="49"/>
      <c r="I58" s="43" t="e">
        <f t="shared" si="6"/>
        <v>#DIV/0!</v>
      </c>
      <c r="J58" s="25"/>
      <c r="K58" s="25"/>
      <c r="L58" s="25"/>
      <c r="M58" s="25"/>
      <c r="N58" s="26"/>
    </row>
    <row r="59" spans="1:14" s="54" customFormat="1" ht="14.4" x14ac:dyDescent="0.3">
      <c r="A59" s="49"/>
      <c r="B59" s="50"/>
      <c r="C59" s="50"/>
      <c r="D59" s="41" t="e">
        <f t="shared" si="3"/>
        <v>#DIV/0!</v>
      </c>
      <c r="E59" s="51" t="e">
        <f t="shared" si="4"/>
        <v>#DIV/0!</v>
      </c>
      <c r="F59" s="52" t="e">
        <f t="shared" si="5"/>
        <v>#DIV/0!</v>
      </c>
      <c r="G59" s="43" t="e">
        <f t="shared" si="2"/>
        <v>#DIV/0!</v>
      </c>
      <c r="H59" s="49"/>
      <c r="I59" s="43" t="e">
        <f t="shared" si="6"/>
        <v>#DIV/0!</v>
      </c>
      <c r="J59" s="25"/>
      <c r="K59" s="25"/>
      <c r="L59" s="25"/>
      <c r="M59" s="25"/>
      <c r="N59" s="26"/>
    </row>
    <row r="60" spans="1:14" s="54" customFormat="1" ht="14.4" x14ac:dyDescent="0.3">
      <c r="A60" s="49"/>
      <c r="B60" s="50"/>
      <c r="C60" s="50"/>
      <c r="D60" s="41" t="e">
        <f t="shared" si="3"/>
        <v>#DIV/0!</v>
      </c>
      <c r="E60" s="51" t="e">
        <f t="shared" si="4"/>
        <v>#DIV/0!</v>
      </c>
      <c r="F60" s="52" t="e">
        <f>LOG(((E60/$E$16)/(1-(E60/$E$16))))</f>
        <v>#DIV/0!</v>
      </c>
      <c r="G60" s="43" t="e">
        <f t="shared" si="2"/>
        <v>#DIV/0!</v>
      </c>
      <c r="H60" s="49"/>
      <c r="I60" s="43" t="e">
        <f t="shared" si="6"/>
        <v>#DIV/0!</v>
      </c>
      <c r="J60" s="25"/>
      <c r="K60" s="25"/>
      <c r="L60" s="25"/>
      <c r="M60" s="25"/>
      <c r="N60" s="26"/>
    </row>
    <row r="61" spans="1:14" s="54" customFormat="1" ht="14.4" x14ac:dyDescent="0.3">
      <c r="A61" s="49"/>
      <c r="B61" s="50"/>
      <c r="C61" s="50"/>
      <c r="D61" s="41" t="e">
        <f t="shared" si="3"/>
        <v>#DIV/0!</v>
      </c>
      <c r="E61" s="51" t="e">
        <f t="shared" si="4"/>
        <v>#DIV/0!</v>
      </c>
      <c r="F61" s="52" t="e">
        <f t="shared" ref="F61:F70" si="7">LOG(((E61/$E$16)/(1-(E61/$E$16))))</f>
        <v>#DIV/0!</v>
      </c>
      <c r="G61" s="43" t="e">
        <f t="shared" si="2"/>
        <v>#DIV/0!</v>
      </c>
      <c r="H61" s="49"/>
      <c r="I61" s="43" t="e">
        <f t="shared" si="6"/>
        <v>#DIV/0!</v>
      </c>
      <c r="J61" s="25"/>
      <c r="K61" s="25"/>
      <c r="L61" s="25"/>
      <c r="M61" s="25"/>
      <c r="N61" s="26"/>
    </row>
    <row r="62" spans="1:14" s="54" customFormat="1" ht="14.4" x14ac:dyDescent="0.3">
      <c r="A62" s="49"/>
      <c r="B62" s="50"/>
      <c r="C62" s="50"/>
      <c r="D62" s="41" t="e">
        <f t="shared" si="3"/>
        <v>#DIV/0!</v>
      </c>
      <c r="E62" s="51" t="e">
        <f t="shared" si="4"/>
        <v>#DIV/0!</v>
      </c>
      <c r="F62" s="52" t="e">
        <f t="shared" si="7"/>
        <v>#DIV/0!</v>
      </c>
      <c r="G62" s="43" t="e">
        <f t="shared" si="2"/>
        <v>#DIV/0!</v>
      </c>
      <c r="H62" s="49"/>
      <c r="I62" s="43" t="e">
        <f t="shared" si="6"/>
        <v>#DIV/0!</v>
      </c>
      <c r="J62" s="25"/>
      <c r="K62" s="25"/>
      <c r="L62" s="25"/>
      <c r="M62" s="25"/>
      <c r="N62" s="26"/>
    </row>
    <row r="63" spans="1:14" s="54" customFormat="1" ht="14.4" x14ac:dyDescent="0.3">
      <c r="A63" s="49"/>
      <c r="B63" s="50"/>
      <c r="C63" s="50"/>
      <c r="D63" s="41" t="e">
        <f t="shared" si="3"/>
        <v>#DIV/0!</v>
      </c>
      <c r="E63" s="51" t="e">
        <f t="shared" si="4"/>
        <v>#DIV/0!</v>
      </c>
      <c r="F63" s="52" t="e">
        <f t="shared" si="7"/>
        <v>#DIV/0!</v>
      </c>
      <c r="G63" s="43" t="e">
        <f t="shared" si="2"/>
        <v>#DIV/0!</v>
      </c>
      <c r="H63" s="49"/>
      <c r="I63" s="43" t="e">
        <f t="shared" si="6"/>
        <v>#DIV/0!</v>
      </c>
      <c r="J63" s="25"/>
      <c r="K63" s="25"/>
      <c r="L63" s="25"/>
      <c r="M63" s="25"/>
      <c r="N63" s="26"/>
    </row>
    <row r="64" spans="1:14" s="54" customFormat="1" ht="14.4" x14ac:dyDescent="0.3">
      <c r="A64" s="49"/>
      <c r="B64" s="50"/>
      <c r="C64" s="50"/>
      <c r="D64" s="41" t="e">
        <f t="shared" si="3"/>
        <v>#DIV/0!</v>
      </c>
      <c r="E64" s="51" t="e">
        <f t="shared" si="4"/>
        <v>#DIV/0!</v>
      </c>
      <c r="F64" s="52" t="e">
        <f t="shared" si="7"/>
        <v>#DIV/0!</v>
      </c>
      <c r="G64" s="43" t="e">
        <f t="shared" si="2"/>
        <v>#DIV/0!</v>
      </c>
      <c r="H64" s="49"/>
      <c r="I64" s="43" t="e">
        <f t="shared" si="6"/>
        <v>#DIV/0!</v>
      </c>
      <c r="J64" s="25"/>
      <c r="K64" s="25"/>
      <c r="L64" s="25"/>
      <c r="M64" s="25"/>
      <c r="N64" s="26"/>
    </row>
    <row r="65" spans="1:14" s="54" customFormat="1" ht="14.4" x14ac:dyDescent="0.3">
      <c r="A65" s="49"/>
      <c r="B65" s="50"/>
      <c r="C65" s="50"/>
      <c r="D65" s="41" t="e">
        <f t="shared" si="3"/>
        <v>#DIV/0!</v>
      </c>
      <c r="E65" s="51" t="e">
        <f t="shared" si="4"/>
        <v>#DIV/0!</v>
      </c>
      <c r="F65" s="52" t="e">
        <f t="shared" si="7"/>
        <v>#DIV/0!</v>
      </c>
      <c r="G65" s="43" t="e">
        <f t="shared" si="2"/>
        <v>#DIV/0!</v>
      </c>
      <c r="H65" s="49"/>
      <c r="I65" s="43" t="e">
        <f t="shared" si="6"/>
        <v>#DIV/0!</v>
      </c>
      <c r="J65" s="25"/>
      <c r="K65" s="25"/>
      <c r="L65" s="25"/>
      <c r="M65" s="25"/>
      <c r="N65" s="26"/>
    </row>
    <row r="66" spans="1:14" s="54" customFormat="1" ht="14.4" x14ac:dyDescent="0.3">
      <c r="A66" s="49"/>
      <c r="B66" s="50"/>
      <c r="C66" s="50"/>
      <c r="D66" s="41" t="e">
        <f t="shared" si="3"/>
        <v>#DIV/0!</v>
      </c>
      <c r="E66" s="51" t="e">
        <f t="shared" si="4"/>
        <v>#DIV/0!</v>
      </c>
      <c r="F66" s="52" t="e">
        <f t="shared" si="7"/>
        <v>#DIV/0!</v>
      </c>
      <c r="G66" s="43" t="e">
        <f t="shared" si="2"/>
        <v>#DIV/0!</v>
      </c>
      <c r="H66" s="49"/>
      <c r="I66" s="43" t="e">
        <f t="shared" si="6"/>
        <v>#DIV/0!</v>
      </c>
      <c r="J66" s="25"/>
      <c r="K66" s="25"/>
      <c r="L66" s="25"/>
      <c r="M66" s="25"/>
      <c r="N66" s="26"/>
    </row>
    <row r="67" spans="1:14" s="54" customFormat="1" ht="14.4" x14ac:dyDescent="0.3">
      <c r="A67" s="49"/>
      <c r="B67" s="50"/>
      <c r="C67" s="50"/>
      <c r="D67" s="41" t="e">
        <f t="shared" si="3"/>
        <v>#DIV/0!</v>
      </c>
      <c r="E67" s="51" t="e">
        <f t="shared" si="4"/>
        <v>#DIV/0!</v>
      </c>
      <c r="F67" s="52" t="e">
        <f t="shared" si="7"/>
        <v>#DIV/0!</v>
      </c>
      <c r="G67" s="43" t="e">
        <f t="shared" si="2"/>
        <v>#DIV/0!</v>
      </c>
      <c r="H67" s="49"/>
      <c r="I67" s="43" t="e">
        <f t="shared" si="6"/>
        <v>#DIV/0!</v>
      </c>
      <c r="J67" s="25"/>
      <c r="K67" s="25"/>
      <c r="L67" s="25"/>
      <c r="M67" s="25"/>
      <c r="N67" s="26"/>
    </row>
    <row r="68" spans="1:14" s="54" customFormat="1" ht="14.4" x14ac:dyDescent="0.3">
      <c r="A68" s="49"/>
      <c r="B68" s="50"/>
      <c r="C68" s="50"/>
      <c r="D68" s="41" t="e">
        <f t="shared" si="3"/>
        <v>#DIV/0!</v>
      </c>
      <c r="E68" s="51" t="e">
        <f t="shared" si="4"/>
        <v>#DIV/0!</v>
      </c>
      <c r="F68" s="52" t="e">
        <f t="shared" si="7"/>
        <v>#DIV/0!</v>
      </c>
      <c r="G68" s="43" t="e">
        <f t="shared" si="2"/>
        <v>#DIV/0!</v>
      </c>
      <c r="H68" s="49"/>
      <c r="I68" s="43" t="e">
        <f t="shared" si="6"/>
        <v>#DIV/0!</v>
      </c>
      <c r="J68" s="25"/>
      <c r="K68" s="25"/>
      <c r="L68" s="25"/>
      <c r="M68" s="25"/>
      <c r="N68" s="26"/>
    </row>
    <row r="69" spans="1:14" s="54" customFormat="1" ht="14.4" x14ac:dyDescent="0.3">
      <c r="A69" s="49"/>
      <c r="B69" s="50"/>
      <c r="C69" s="50"/>
      <c r="D69" s="41" t="e">
        <f t="shared" si="3"/>
        <v>#DIV/0!</v>
      </c>
      <c r="E69" s="51" t="e">
        <f t="shared" si="4"/>
        <v>#DIV/0!</v>
      </c>
      <c r="F69" s="52" t="e">
        <f t="shared" si="7"/>
        <v>#DIV/0!</v>
      </c>
      <c r="G69" s="43" t="e">
        <f t="shared" si="2"/>
        <v>#DIV/0!</v>
      </c>
      <c r="H69" s="49"/>
      <c r="I69" s="43" t="e">
        <f t="shared" si="6"/>
        <v>#DIV/0!</v>
      </c>
      <c r="J69" s="25"/>
      <c r="K69" s="25"/>
      <c r="L69" s="25"/>
      <c r="M69" s="25"/>
      <c r="N69" s="26"/>
    </row>
    <row r="70" spans="1:14" s="54" customFormat="1" ht="14.4" x14ac:dyDescent="0.3">
      <c r="A70" s="49"/>
      <c r="B70" s="50"/>
      <c r="C70" s="50"/>
      <c r="D70" s="41" t="e">
        <f t="shared" si="3"/>
        <v>#DIV/0!</v>
      </c>
      <c r="E70" s="51" t="e">
        <f t="shared" si="4"/>
        <v>#DIV/0!</v>
      </c>
      <c r="F70" s="52" t="e">
        <f t="shared" si="7"/>
        <v>#DIV/0!</v>
      </c>
      <c r="G70" s="43" t="e">
        <f t="shared" si="2"/>
        <v>#DIV/0!</v>
      </c>
      <c r="H70" s="49"/>
      <c r="I70" s="43" t="e">
        <f t="shared" si="6"/>
        <v>#DIV/0!</v>
      </c>
      <c r="J70" s="32"/>
      <c r="K70" s="32"/>
      <c r="L70" s="32"/>
      <c r="M70" s="32"/>
      <c r="N70" s="33"/>
    </row>
  </sheetData>
  <mergeCells count="2">
    <mergeCell ref="B1:G2"/>
    <mergeCell ref="A9:N9"/>
  </mergeCells>
  <pageMargins left="0.7" right="0.7" top="0.75" bottom="0.75" header="0.3" footer="0.3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2.44140625" style="1" bestFit="1" customWidth="1"/>
    <col min="7" max="7" width="12.88671875" style="1" bestFit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6" customFormat="1" ht="15" customHeight="1" x14ac:dyDescent="0.3">
      <c r="A1" s="86"/>
      <c r="B1" s="109" t="s">
        <v>38</v>
      </c>
      <c r="C1" s="109"/>
      <c r="D1" s="109"/>
      <c r="E1" s="109"/>
      <c r="F1" s="109"/>
      <c r="G1" s="109"/>
      <c r="H1" s="61"/>
      <c r="I1" s="62"/>
      <c r="J1" s="63"/>
      <c r="K1" s="63"/>
      <c r="L1" s="63"/>
      <c r="M1" s="63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28" t="s">
        <v>0</v>
      </c>
      <c r="G4" s="29"/>
      <c r="N4" s="89"/>
    </row>
    <row r="5" spans="1:14" s="66" customFormat="1" ht="14.4" x14ac:dyDescent="0.3">
      <c r="A5" s="90"/>
      <c r="F5" s="28" t="s">
        <v>1</v>
      </c>
      <c r="G5" s="30"/>
      <c r="N5" s="89"/>
    </row>
    <row r="6" spans="1:14" s="66" customFormat="1" ht="14.4" x14ac:dyDescent="0.3">
      <c r="A6" s="90"/>
      <c r="F6" s="28" t="s">
        <v>2</v>
      </c>
      <c r="G6" s="30"/>
      <c r="N6" s="89"/>
    </row>
    <row r="7" spans="1:14" s="66" customFormat="1" ht="14.4" x14ac:dyDescent="0.3">
      <c r="A7" s="90"/>
      <c r="F7" s="28" t="s">
        <v>3</v>
      </c>
      <c r="G7" s="30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44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4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57.6" x14ac:dyDescent="0.3">
      <c r="A15" s="72" t="s">
        <v>17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74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74">
        <v>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0.69897000433601886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74">
        <v>10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1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74">
        <v>25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1.3979400086720377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74">
        <v>50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1.6989700043360187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74">
        <v>100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2</v>
      </c>
      <c r="G21" s="79" t="e">
        <f>LOG(E21/(1-E21))</f>
        <v>#DIV/0!</v>
      </c>
      <c r="H21" s="66"/>
      <c r="I21" s="66"/>
      <c r="J21" s="66"/>
      <c r="K21" s="66"/>
      <c r="L21" s="66"/>
      <c r="M21" s="66"/>
      <c r="N21" s="89"/>
    </row>
    <row r="22" spans="1:14" s="71" customFormat="1" ht="14.4" x14ac:dyDescent="0.3">
      <c r="A22" s="91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92"/>
    </row>
    <row r="23" spans="1:14" s="71" customFormat="1" ht="16.2" x14ac:dyDescent="0.3">
      <c r="A23" s="95" t="s">
        <v>42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87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60.75" customHeight="1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0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9"/>
    </row>
    <row r="37" spans="1:14" s="71" customFormat="1" ht="14.4" x14ac:dyDescent="0.3">
      <c r="A37" s="90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89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57.6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39</v>
      </c>
      <c r="H39" s="73" t="s">
        <v>15</v>
      </c>
      <c r="I39" s="72" t="s">
        <v>40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85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85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85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85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85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85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85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85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85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85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85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85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85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85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85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85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85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85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85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85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85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85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85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85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85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85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85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s="71" customFormat="1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85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85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85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85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  <row r="71" spans="1:14" ht="14.4" x14ac:dyDescent="0.3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2.4414062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6" customFormat="1" ht="15" customHeight="1" x14ac:dyDescent="0.3">
      <c r="A1" s="86"/>
      <c r="B1" s="109" t="s">
        <v>45</v>
      </c>
      <c r="C1" s="109"/>
      <c r="D1" s="109"/>
      <c r="E1" s="109"/>
      <c r="F1" s="109"/>
      <c r="G1" s="109"/>
      <c r="H1" s="61"/>
      <c r="I1" s="62"/>
      <c r="J1" s="63"/>
      <c r="K1" s="63"/>
      <c r="L1" s="63"/>
      <c r="M1" s="63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28" t="s">
        <v>0</v>
      </c>
      <c r="G4" s="29"/>
      <c r="N4" s="89"/>
    </row>
    <row r="5" spans="1:14" s="66" customFormat="1" ht="14.4" x14ac:dyDescent="0.3">
      <c r="A5" s="90"/>
      <c r="F5" s="28" t="s">
        <v>1</v>
      </c>
      <c r="G5" s="30"/>
      <c r="N5" s="89"/>
    </row>
    <row r="6" spans="1:14" s="66" customFormat="1" ht="14.4" x14ac:dyDescent="0.3">
      <c r="A6" s="90"/>
      <c r="F6" s="28" t="s">
        <v>2</v>
      </c>
      <c r="G6" s="30"/>
      <c r="N6" s="89"/>
    </row>
    <row r="7" spans="1:14" s="66" customFormat="1" ht="14.4" x14ac:dyDescent="0.3">
      <c r="A7" s="90"/>
      <c r="F7" s="28" t="s">
        <v>3</v>
      </c>
      <c r="G7" s="30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46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4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57.6" x14ac:dyDescent="0.3">
      <c r="A15" s="72" t="s">
        <v>17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74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74">
        <v>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0.69897000433601886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74">
        <v>15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1.1760912590556813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74">
        <v>50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1.6989700043360187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74">
        <v>150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2.1760912590556813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74">
        <v>500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2.6989700043360187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s="71" customFormat="1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s="71" customFormat="1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60.75" customHeight="1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s="71" customFormat="1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72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39</v>
      </c>
      <c r="H39" s="73" t="s">
        <v>15</v>
      </c>
      <c r="I39" s="72" t="s">
        <v>40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85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85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85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85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85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85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85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85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85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85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85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85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85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85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85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85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85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85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85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85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85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85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85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85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85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85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85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85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85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85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85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1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2.4414062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49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50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4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57.6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7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79">
        <v>0.15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-0.82390874094431876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79">
        <v>0.4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-0.3979400086720376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79">
        <v>0.8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-9.6910013008056392E-2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79">
        <v>1.5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0.17609125905568124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79">
        <v>4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0.6020599913279624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s="71" customFormat="1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s="71" customFormat="1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60.75" customHeight="1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s="71" customFormat="1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72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47</v>
      </c>
      <c r="H39" s="73" t="s">
        <v>15</v>
      </c>
      <c r="I39" s="72" t="s">
        <v>48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  <row r="71" spans="1:14" x14ac:dyDescent="0.3">
      <c r="I71" s="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6640625" style="1" customWidth="1"/>
    <col min="7" max="7" width="12.88671875" style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51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52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99">
        <v>0.2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-0.69897000433601875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99">
        <v>0.5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-0.3010299956639812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99">
        <v>1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0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99">
        <v>2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0.3010299956639812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99">
        <v>4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0.6020599913279624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s="71" customFormat="1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s="71" customFormat="1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s="71" customFormat="1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18</v>
      </c>
      <c r="H39" s="73" t="s">
        <v>15</v>
      </c>
      <c r="I39" s="72" t="s">
        <v>19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85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s="71" customFormat="1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s="71" customFormat="1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s="71" customFormat="1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s="71" customFormat="1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1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7" width="13.88671875" style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53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54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76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76">
        <v>0.02</v>
      </c>
      <c r="B17" s="75"/>
      <c r="C17" s="75"/>
      <c r="D17" s="76" t="e">
        <f t="shared" si="0"/>
        <v>#DIV/0!</v>
      </c>
      <c r="E17" s="77" t="e">
        <f>D17/$D$16</f>
        <v>#DIV/0!</v>
      </c>
      <c r="F17" s="78">
        <f>LOG(A17)</f>
        <v>-1.6989700043360187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76">
        <v>0.05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-1.3010299956639813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76">
        <v>0.1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-1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76">
        <v>0.2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-0.69897000433601875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76">
        <v>0.4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-0.3979400086720376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18</v>
      </c>
      <c r="H39" s="73" t="s">
        <v>15</v>
      </c>
      <c r="I39" s="72" t="s">
        <v>19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  <row r="71" spans="1:14" x14ac:dyDescent="0.3">
      <c r="G71" s="3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4.33203125" style="1" customWidth="1"/>
    <col min="7" max="7" width="14.88671875" style="1" customWidth="1"/>
    <col min="8" max="8" width="10.44140625" style="1" customWidth="1"/>
    <col min="9" max="9" width="13.554687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55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56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74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74">
        <v>10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1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74">
        <v>20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1.3010299956639813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74">
        <v>50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1.6989700043360187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74">
        <v>100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2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74">
        <v>200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2.3010299956639813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s="71" customFormat="1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s="71" customFormat="1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s="71" customFormat="1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20</v>
      </c>
      <c r="H39" s="73" t="s">
        <v>15</v>
      </c>
      <c r="I39" s="72" t="s">
        <v>21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s="71" customFormat="1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s="71" customFormat="1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s="71" customFormat="1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s="71" customFormat="1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BF78-103B-4A36-94D4-5E3B94F44777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5546875" style="1" customWidth="1"/>
    <col min="7" max="7" width="15.109375" style="1" customWidth="1"/>
    <col min="8" max="8" width="10.44140625" style="1" customWidth="1"/>
    <col min="9" max="9" width="13.554687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72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71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s="71" customFormat="1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s="71" customFormat="1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s="71" customFormat="1" ht="14.4" x14ac:dyDescent="0.3">
      <c r="A16" s="74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s="71" customFormat="1" ht="14.4" x14ac:dyDescent="0.3">
      <c r="A17" s="74">
        <v>10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1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s="71" customFormat="1" ht="14.4" x14ac:dyDescent="0.3">
      <c r="A18" s="74">
        <v>25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1.3979400086720377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s="71" customFormat="1" ht="14.4" x14ac:dyDescent="0.3">
      <c r="A19" s="74">
        <v>50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1.6989700043360187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s="71" customFormat="1" ht="14.4" x14ac:dyDescent="0.3">
      <c r="A20" s="74">
        <v>100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2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s="71" customFormat="1" ht="14.4" x14ac:dyDescent="0.3">
      <c r="A21" s="74">
        <v>200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2.3010299956639813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s="71" customFormat="1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s="71" customFormat="1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s="71" customFormat="1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s="71" customFormat="1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s="71" customFormat="1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s="71" customFormat="1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s="71" customFormat="1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s="71" customFormat="1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s="71" customFormat="1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s="71" customFormat="1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s="71" customFormat="1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s="71" customFormat="1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s="71" customFormat="1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s="71" customFormat="1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s="71" customFormat="1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s="71" customFormat="1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s="71" customFormat="1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s="71" customFormat="1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20</v>
      </c>
      <c r="H39" s="73" t="s">
        <v>15</v>
      </c>
      <c r="I39" s="72" t="s">
        <v>21</v>
      </c>
      <c r="J39" s="66"/>
      <c r="K39" s="66"/>
      <c r="L39" s="66"/>
      <c r="M39" s="66"/>
      <c r="N39" s="89"/>
    </row>
    <row r="40" spans="1:14" s="71" customFormat="1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s="71" customFormat="1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s="71" customFormat="1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s="71" customFormat="1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s="71" customFormat="1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s="71" customFormat="1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s="71" customFormat="1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s="71" customFormat="1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s="71" customFormat="1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s="71" customFormat="1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s="71" customFormat="1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s="71" customFormat="1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s="71" customFormat="1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s="71" customFormat="1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s="71" customFormat="1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s="71" customFormat="1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s="71" customFormat="1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s="71" customFormat="1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s="71" customFormat="1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s="71" customFormat="1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s="71" customFormat="1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s="71" customFormat="1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s="71" customFormat="1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s="71" customFormat="1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s="71" customFormat="1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s="71" customFormat="1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s="71" customFormat="1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s="71" customFormat="1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s="71" customFormat="1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s="71" customFormat="1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s="71" customFormat="1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4" style="1" customWidth="1"/>
    <col min="7" max="7" width="14.109375" style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57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58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99">
        <v>2.5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0.3979400086720376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7.5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0.87506126339170009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20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1.3010299956639813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50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1.6989700043360187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150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2.1760912590556813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22</v>
      </c>
      <c r="H39" s="73" t="s">
        <v>15</v>
      </c>
      <c r="I39" s="72" t="s">
        <v>23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02A6-76A5-4974-A082-CABE51542997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554687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59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60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99">
        <v>0.2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-0.69897000433601875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0.6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-0.22184874961635639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1.5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0.17609125905568124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4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0.6020599913279624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8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0.90308998699194354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22</v>
      </c>
      <c r="H39" s="73" t="s">
        <v>15</v>
      </c>
      <c r="I39" s="72" t="s">
        <v>23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88671875" style="1" customWidth="1"/>
    <col min="7" max="7" width="13.44140625" style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61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62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79">
        <v>0.05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-1.3010299956639813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0.1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-1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0.2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-0.69897000433601875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0.4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-0.3979400086720376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0.8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-9.6910013008056392E-2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24</v>
      </c>
      <c r="H39" s="73" t="s">
        <v>15</v>
      </c>
      <c r="I39" s="72" t="s">
        <v>25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88671875" style="1" customWidth="1"/>
    <col min="7" max="7" width="13.109375" style="1" customWidth="1"/>
    <col min="8" max="8" width="10.44140625" style="1" customWidth="1"/>
    <col min="9" max="9" width="13.33203125" style="1" bestFit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63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64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99">
        <v>0.1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-1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0.3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-0.52287874528033762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0.6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-0.22184874961635639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1.2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7.9181246047624818E-2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4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0.6020599913279624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26</v>
      </c>
      <c r="H39" s="73" t="s">
        <v>15</v>
      </c>
      <c r="I39" s="72" t="s">
        <v>27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pageSetup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30A4-FCE8-49F6-B11A-C72E0E8E8EB5}">
  <sheetPr>
    <pageSetUpPr fitToPage="1"/>
  </sheetPr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554687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66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99">
        <v>0.2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-0.69897000433601875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0.6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-0.22184874961635639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1.8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0.25527250510330607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5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0.69897000433601886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15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1.1760912590556813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18</v>
      </c>
      <c r="H39" s="73" t="s">
        <v>15</v>
      </c>
      <c r="I39" s="72" t="s">
        <v>19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pageSetup scale="7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1673-7280-4E22-A017-E7DF13F29D97}">
  <sheetPr>
    <pageSetUpPr fitToPage="1"/>
  </sheetPr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554687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69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70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99">
        <v>0.1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-1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79">
        <v>0.25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-0.6020599913279624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0.8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-9.6910013008056392E-2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2.5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0.3979400086720376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8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0.90308998699194354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18</v>
      </c>
      <c r="H39" s="73" t="s">
        <v>15</v>
      </c>
      <c r="I39" s="72" t="s">
        <v>19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pageSetup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C370-AC89-4EE8-A0F1-0C3B47B2B196}">
  <sheetPr>
    <pageSetUpPr fitToPage="1"/>
  </sheetPr>
  <dimension ref="A1:N70"/>
  <sheetViews>
    <sheetView workbookViewId="0"/>
  </sheetViews>
  <sheetFormatPr defaultColWidth="9.109375" defaultRowHeight="13.8" x14ac:dyDescent="0.3"/>
  <cols>
    <col min="1" max="1" width="20" style="1" customWidth="1"/>
    <col min="2" max="5" width="9.109375" style="1"/>
    <col min="6" max="6" width="13.44140625" style="1" customWidth="1"/>
    <col min="7" max="7" width="13.109375" style="1" customWidth="1"/>
    <col min="8" max="8" width="10.44140625" style="1" customWidth="1"/>
    <col min="9" max="9" width="13" style="1" customWidth="1"/>
    <col min="10" max="10" width="15.5546875" style="1" customWidth="1"/>
    <col min="11" max="16384" width="9.109375" style="1"/>
  </cols>
  <sheetData>
    <row r="1" spans="1:14" s="63" customFormat="1" ht="15" customHeight="1" x14ac:dyDescent="0.3">
      <c r="A1" s="86"/>
      <c r="B1" s="109" t="s">
        <v>67</v>
      </c>
      <c r="C1" s="109"/>
      <c r="D1" s="109"/>
      <c r="E1" s="109"/>
      <c r="F1" s="109"/>
      <c r="G1" s="109"/>
      <c r="H1" s="61"/>
      <c r="I1" s="62"/>
      <c r="N1" s="87"/>
    </row>
    <row r="2" spans="1:14" s="66" customFormat="1" ht="15" customHeight="1" x14ac:dyDescent="0.3">
      <c r="A2" s="88"/>
      <c r="B2" s="110"/>
      <c r="C2" s="110"/>
      <c r="D2" s="110"/>
      <c r="E2" s="110"/>
      <c r="F2" s="110"/>
      <c r="G2" s="110"/>
      <c r="H2" s="64"/>
      <c r="I2" s="65"/>
      <c r="N2" s="89"/>
    </row>
    <row r="3" spans="1:14" s="66" customFormat="1" ht="14.4" x14ac:dyDescent="0.3">
      <c r="A3" s="90"/>
      <c r="N3" s="89"/>
    </row>
    <row r="4" spans="1:14" s="66" customFormat="1" ht="14.4" x14ac:dyDescent="0.3">
      <c r="A4" s="90"/>
      <c r="F4" s="67" t="s">
        <v>0</v>
      </c>
      <c r="G4" s="68"/>
      <c r="N4" s="89"/>
    </row>
    <row r="5" spans="1:14" s="66" customFormat="1" ht="14.4" x14ac:dyDescent="0.3">
      <c r="A5" s="90"/>
      <c r="F5" s="67" t="s">
        <v>1</v>
      </c>
      <c r="G5" s="69"/>
      <c r="N5" s="89"/>
    </row>
    <row r="6" spans="1:14" s="66" customFormat="1" ht="14.4" x14ac:dyDescent="0.3">
      <c r="A6" s="90"/>
      <c r="F6" s="67" t="s">
        <v>2</v>
      </c>
      <c r="G6" s="69"/>
      <c r="N6" s="89"/>
    </row>
    <row r="7" spans="1:14" s="66" customFormat="1" ht="14.4" x14ac:dyDescent="0.3">
      <c r="A7" s="90"/>
      <c r="F7" s="67" t="s">
        <v>3</v>
      </c>
      <c r="G7" s="69"/>
      <c r="N7" s="89"/>
    </row>
    <row r="8" spans="1:14" s="66" customFormat="1" ht="14.4" x14ac:dyDescent="0.3">
      <c r="A8" s="9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92"/>
    </row>
    <row r="9" spans="1:14" s="71" customFormat="1" ht="18" x14ac:dyDescent="0.35">
      <c r="A9" s="111" t="s">
        <v>68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s="71" customFormat="1" ht="14.4" x14ac:dyDescent="0.3">
      <c r="A10" s="8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s="71" customFormat="1" ht="14.4" x14ac:dyDescent="0.3">
      <c r="A11" s="11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s="71" customFormat="1" ht="14.4" x14ac:dyDescent="0.3">
      <c r="A12" s="59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71" customFormat="1" ht="14.4" x14ac:dyDescent="0.3">
      <c r="A13" s="95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 ht="14.4" x14ac:dyDescent="0.3">
      <c r="A14" s="93" t="s">
        <v>41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/>
    </row>
    <row r="15" spans="1:14" ht="43.2" x14ac:dyDescent="0.3">
      <c r="A15" s="72" t="s">
        <v>4</v>
      </c>
      <c r="B15" s="73" t="s">
        <v>5</v>
      </c>
      <c r="C15" s="73" t="s">
        <v>6</v>
      </c>
      <c r="D15" s="72" t="s">
        <v>7</v>
      </c>
      <c r="E15" s="72" t="s">
        <v>8</v>
      </c>
      <c r="F15" s="72" t="s">
        <v>9</v>
      </c>
      <c r="G15" s="72" t="s">
        <v>10</v>
      </c>
      <c r="H15" s="94"/>
      <c r="I15" s="66"/>
      <c r="J15" s="66"/>
      <c r="K15" s="66"/>
      <c r="L15" s="66"/>
      <c r="M15" s="66"/>
      <c r="N15" s="89"/>
    </row>
    <row r="16" spans="1:14" ht="14.4" x14ac:dyDescent="0.3">
      <c r="A16" s="99">
        <v>0</v>
      </c>
      <c r="B16" s="75"/>
      <c r="C16" s="75"/>
      <c r="D16" s="76" t="e">
        <f t="shared" ref="D16:D21" si="0">AVERAGE(B16:C16)</f>
        <v>#DIV/0!</v>
      </c>
      <c r="E16" s="77" t="e">
        <f t="shared" ref="E16:E21" si="1">D16/$D$16</f>
        <v>#DIV/0!</v>
      </c>
      <c r="F16" s="76"/>
      <c r="G16" s="76"/>
      <c r="H16" s="66"/>
      <c r="I16" s="66"/>
      <c r="J16" s="66"/>
      <c r="K16" s="66"/>
      <c r="L16" s="66"/>
      <c r="M16" s="66"/>
      <c r="N16" s="89"/>
    </row>
    <row r="17" spans="1:14" ht="14.4" x14ac:dyDescent="0.3">
      <c r="A17" s="79">
        <v>0.25</v>
      </c>
      <c r="B17" s="75"/>
      <c r="C17" s="75"/>
      <c r="D17" s="76" t="e">
        <f t="shared" si="0"/>
        <v>#DIV/0!</v>
      </c>
      <c r="E17" s="77" t="e">
        <f t="shared" si="1"/>
        <v>#DIV/0!</v>
      </c>
      <c r="F17" s="78">
        <f>LOG(A17)</f>
        <v>-0.6020599913279624</v>
      </c>
      <c r="G17" s="79" t="e">
        <f>LOG(E17/(1-E17))</f>
        <v>#DIV/0!</v>
      </c>
      <c r="H17" s="66"/>
      <c r="I17" s="66"/>
      <c r="J17" s="66"/>
      <c r="K17" s="66"/>
      <c r="L17" s="66"/>
      <c r="M17" s="66"/>
      <c r="N17" s="89"/>
    </row>
    <row r="18" spans="1:14" ht="14.4" x14ac:dyDescent="0.3">
      <c r="A18" s="99">
        <v>1</v>
      </c>
      <c r="B18" s="75"/>
      <c r="C18" s="75"/>
      <c r="D18" s="76" t="e">
        <f t="shared" si="0"/>
        <v>#DIV/0!</v>
      </c>
      <c r="E18" s="77" t="e">
        <f t="shared" si="1"/>
        <v>#DIV/0!</v>
      </c>
      <c r="F18" s="78">
        <f>LOG(A18)</f>
        <v>0</v>
      </c>
      <c r="G18" s="79" t="e">
        <f>LOG(E18/(1-E18))</f>
        <v>#DIV/0!</v>
      </c>
      <c r="H18" s="66"/>
      <c r="I18" s="66"/>
      <c r="J18" s="66"/>
      <c r="K18" s="66"/>
      <c r="L18" s="66"/>
      <c r="M18" s="66"/>
      <c r="N18" s="89"/>
    </row>
    <row r="19" spans="1:14" ht="14.4" x14ac:dyDescent="0.3">
      <c r="A19" s="99">
        <v>2</v>
      </c>
      <c r="B19" s="75"/>
      <c r="C19" s="75"/>
      <c r="D19" s="76" t="e">
        <f t="shared" si="0"/>
        <v>#DIV/0!</v>
      </c>
      <c r="E19" s="77" t="e">
        <f t="shared" si="1"/>
        <v>#DIV/0!</v>
      </c>
      <c r="F19" s="78">
        <f>LOG(A19)</f>
        <v>0.3010299956639812</v>
      </c>
      <c r="G19" s="79" t="e">
        <f>LOG(E19/(1-E19))</f>
        <v>#DIV/0!</v>
      </c>
      <c r="H19" s="66"/>
      <c r="I19" s="66"/>
      <c r="J19" s="66"/>
      <c r="K19" s="66"/>
      <c r="L19" s="66"/>
      <c r="M19" s="66"/>
      <c r="N19" s="89"/>
    </row>
    <row r="20" spans="1:14" ht="14.4" x14ac:dyDescent="0.3">
      <c r="A20" s="99">
        <v>6</v>
      </c>
      <c r="B20" s="75"/>
      <c r="C20" s="75"/>
      <c r="D20" s="76" t="e">
        <f t="shared" si="0"/>
        <v>#DIV/0!</v>
      </c>
      <c r="E20" s="77" t="e">
        <f t="shared" si="1"/>
        <v>#DIV/0!</v>
      </c>
      <c r="F20" s="78">
        <f>LOG(A20)</f>
        <v>0.77815125038364363</v>
      </c>
      <c r="G20" s="79" t="e">
        <f>LOG(E20/(1-E20))</f>
        <v>#DIV/0!</v>
      </c>
      <c r="H20" s="66"/>
      <c r="I20" s="66"/>
      <c r="J20" s="66"/>
      <c r="K20" s="66"/>
      <c r="L20" s="66"/>
      <c r="M20" s="66"/>
      <c r="N20" s="89"/>
    </row>
    <row r="21" spans="1:14" ht="14.4" x14ac:dyDescent="0.3">
      <c r="A21" s="99">
        <v>12</v>
      </c>
      <c r="B21" s="75"/>
      <c r="C21" s="75"/>
      <c r="D21" s="76" t="e">
        <f t="shared" si="0"/>
        <v>#DIV/0!</v>
      </c>
      <c r="E21" s="77" t="e">
        <f t="shared" si="1"/>
        <v>#DIV/0!</v>
      </c>
      <c r="F21" s="78">
        <f>LOG(A21)</f>
        <v>1.0791812460476249</v>
      </c>
      <c r="G21" s="79" t="e">
        <f>LOG(E21/(1-E21))</f>
        <v>#DIV/0!</v>
      </c>
      <c r="H21" s="70"/>
      <c r="I21" s="70"/>
      <c r="J21" s="70"/>
      <c r="K21" s="70"/>
      <c r="L21" s="70"/>
      <c r="M21" s="70"/>
      <c r="N21" s="92"/>
    </row>
    <row r="22" spans="1:14" ht="14.4" x14ac:dyDescent="0.3">
      <c r="A22" s="9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87"/>
    </row>
    <row r="23" spans="1:14" ht="16.2" x14ac:dyDescent="0.3">
      <c r="A23" s="93" t="s">
        <v>42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</row>
    <row r="24" spans="1:14" ht="14.4" x14ac:dyDescent="0.3">
      <c r="A24" s="9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89"/>
    </row>
    <row r="25" spans="1:14" ht="14.4" x14ac:dyDescent="0.3">
      <c r="A25" s="9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89"/>
    </row>
    <row r="26" spans="1:14" ht="14.4" x14ac:dyDescent="0.3">
      <c r="A26" s="9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89"/>
    </row>
    <row r="27" spans="1:14" ht="14.4" x14ac:dyDescent="0.3">
      <c r="A27" s="9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89"/>
    </row>
    <row r="28" spans="1:14" ht="14.4" x14ac:dyDescent="0.3">
      <c r="A28" s="9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9"/>
    </row>
    <row r="29" spans="1:14" ht="16.2" x14ac:dyDescent="0.3">
      <c r="A29" s="96" t="s">
        <v>43</v>
      </c>
      <c r="B29" s="97" t="e">
        <f>(CORREL(G17:G21,F17:F21))^2</f>
        <v>#DIV/0!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89"/>
    </row>
    <row r="30" spans="1:14" ht="14.4" x14ac:dyDescent="0.3">
      <c r="A30" s="96" t="s">
        <v>11</v>
      </c>
      <c r="B30" s="97" t="e">
        <f>SLOPE(G17:G21,F17:F21)</f>
        <v>#DIV/0!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89"/>
    </row>
    <row r="31" spans="1:14" ht="14.4" x14ac:dyDescent="0.3">
      <c r="A31" s="96" t="s">
        <v>12</v>
      </c>
      <c r="B31" s="97" t="e">
        <f>INTERCEPT(G17:G21,F17:F21)</f>
        <v>#DIV/0!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89"/>
    </row>
    <row r="32" spans="1:14" ht="14.4" x14ac:dyDescent="0.3">
      <c r="A32" s="9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89"/>
    </row>
    <row r="33" spans="1:14" ht="14.4" x14ac:dyDescent="0.3">
      <c r="A33" s="9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89"/>
    </row>
    <row r="34" spans="1:14" ht="14.4" x14ac:dyDescent="0.3">
      <c r="A34" s="9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89"/>
    </row>
    <row r="35" spans="1:14" ht="14.4" x14ac:dyDescent="0.3">
      <c r="A35" s="9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89"/>
    </row>
    <row r="36" spans="1:14" ht="14.4" x14ac:dyDescent="0.3">
      <c r="A36" s="9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92"/>
    </row>
    <row r="37" spans="1:14" ht="14.4" x14ac:dyDescent="0.3">
      <c r="A37" s="9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/>
    </row>
    <row r="38" spans="1:14" ht="14.4" x14ac:dyDescent="0.3">
      <c r="A38" s="93" t="s">
        <v>75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9"/>
    </row>
    <row r="39" spans="1:14" ht="60.75" customHeight="1" x14ac:dyDescent="0.3">
      <c r="A39" s="73" t="s">
        <v>13</v>
      </c>
      <c r="B39" s="80" t="s">
        <v>5</v>
      </c>
      <c r="C39" s="80" t="s">
        <v>6</v>
      </c>
      <c r="D39" s="72" t="s">
        <v>7</v>
      </c>
      <c r="E39" s="72" t="s">
        <v>8</v>
      </c>
      <c r="F39" s="72" t="s">
        <v>10</v>
      </c>
      <c r="G39" s="72" t="s">
        <v>28</v>
      </c>
      <c r="H39" s="73" t="s">
        <v>15</v>
      </c>
      <c r="I39" s="72" t="s">
        <v>29</v>
      </c>
      <c r="J39" s="66"/>
      <c r="K39" s="66"/>
      <c r="L39" s="66"/>
      <c r="M39" s="66"/>
      <c r="N39" s="89"/>
    </row>
    <row r="40" spans="1:14" ht="14.4" x14ac:dyDescent="0.3">
      <c r="A40" s="81"/>
      <c r="B40" s="82"/>
      <c r="C40" s="82"/>
      <c r="D40" s="76" t="e">
        <f>AVERAGE(B40:C40)</f>
        <v>#DIV/0!</v>
      </c>
      <c r="E40" s="83" t="e">
        <f>D40/$D$16</f>
        <v>#DIV/0!</v>
      </c>
      <c r="F40" s="84" t="e">
        <f>LOG(((E40/$E$16)/(1-(E40/$E$16))))</f>
        <v>#DIV/0!</v>
      </c>
      <c r="G40" s="78" t="e">
        <f t="shared" ref="G40:G70" si="2">10^((F40-$B$31)/$B$30)</f>
        <v>#DIV/0!</v>
      </c>
      <c r="H40" s="81"/>
      <c r="I40" s="78" t="e">
        <f>G40*H40</f>
        <v>#DIV/0!</v>
      </c>
      <c r="J40" s="66"/>
      <c r="K40" s="66"/>
      <c r="L40" s="66"/>
      <c r="M40" s="66"/>
      <c r="N40" s="89"/>
    </row>
    <row r="41" spans="1:14" ht="14.4" x14ac:dyDescent="0.3">
      <c r="A41" s="81"/>
      <c r="B41" s="82"/>
      <c r="C41" s="82"/>
      <c r="D41" s="76" t="e">
        <f t="shared" ref="D41:D70" si="3">AVERAGE(B41:C41)</f>
        <v>#DIV/0!</v>
      </c>
      <c r="E41" s="83" t="e">
        <f t="shared" ref="E41:E70" si="4">D41/$D$16</f>
        <v>#DIV/0!</v>
      </c>
      <c r="F41" s="84" t="e">
        <f t="shared" ref="F41:F59" si="5">LOG(((E41/$E$16)/(1-(E41/$E$16))))</f>
        <v>#DIV/0!</v>
      </c>
      <c r="G41" s="78" t="e">
        <f t="shared" si="2"/>
        <v>#DIV/0!</v>
      </c>
      <c r="H41" s="81"/>
      <c r="I41" s="78" t="e">
        <f t="shared" ref="I41:I70" si="6">G41*H41</f>
        <v>#DIV/0!</v>
      </c>
      <c r="J41" s="66"/>
      <c r="K41" s="66"/>
      <c r="L41" s="66"/>
      <c r="M41" s="66"/>
      <c r="N41" s="89"/>
    </row>
    <row r="42" spans="1:14" ht="14.4" x14ac:dyDescent="0.3">
      <c r="A42" s="81"/>
      <c r="B42" s="82"/>
      <c r="C42" s="82"/>
      <c r="D42" s="76" t="e">
        <f t="shared" si="3"/>
        <v>#DIV/0!</v>
      </c>
      <c r="E42" s="83" t="e">
        <f t="shared" si="4"/>
        <v>#DIV/0!</v>
      </c>
      <c r="F42" s="84" t="e">
        <f t="shared" si="5"/>
        <v>#DIV/0!</v>
      </c>
      <c r="G42" s="78" t="e">
        <f t="shared" si="2"/>
        <v>#DIV/0!</v>
      </c>
      <c r="H42" s="81"/>
      <c r="I42" s="78" t="e">
        <f t="shared" si="6"/>
        <v>#DIV/0!</v>
      </c>
      <c r="J42" s="66"/>
      <c r="K42" s="66"/>
      <c r="L42" s="66"/>
      <c r="M42" s="66"/>
      <c r="N42" s="89"/>
    </row>
    <row r="43" spans="1:14" ht="14.4" x14ac:dyDescent="0.3">
      <c r="A43" s="81"/>
      <c r="B43" s="82"/>
      <c r="C43" s="82"/>
      <c r="D43" s="76" t="e">
        <f t="shared" si="3"/>
        <v>#DIV/0!</v>
      </c>
      <c r="E43" s="83" t="e">
        <f t="shared" si="4"/>
        <v>#DIV/0!</v>
      </c>
      <c r="F43" s="84" t="e">
        <f t="shared" si="5"/>
        <v>#DIV/0!</v>
      </c>
      <c r="G43" s="78" t="e">
        <f t="shared" si="2"/>
        <v>#DIV/0!</v>
      </c>
      <c r="H43" s="81"/>
      <c r="I43" s="78" t="e">
        <f t="shared" si="6"/>
        <v>#DIV/0!</v>
      </c>
      <c r="J43" s="66"/>
      <c r="K43" s="66"/>
      <c r="L43" s="66"/>
      <c r="M43" s="66"/>
      <c r="N43" s="89"/>
    </row>
    <row r="44" spans="1:14" ht="14.4" x14ac:dyDescent="0.3">
      <c r="A44" s="81"/>
      <c r="B44" s="82"/>
      <c r="C44" s="82"/>
      <c r="D44" s="76" t="e">
        <f t="shared" si="3"/>
        <v>#DIV/0!</v>
      </c>
      <c r="E44" s="83" t="e">
        <f t="shared" si="4"/>
        <v>#DIV/0!</v>
      </c>
      <c r="F44" s="84" t="e">
        <f t="shared" si="5"/>
        <v>#DIV/0!</v>
      </c>
      <c r="G44" s="78" t="e">
        <f t="shared" si="2"/>
        <v>#DIV/0!</v>
      </c>
      <c r="H44" s="81"/>
      <c r="I44" s="78" t="e">
        <f t="shared" si="6"/>
        <v>#DIV/0!</v>
      </c>
      <c r="J44" s="66"/>
      <c r="K44" s="66"/>
      <c r="L44" s="66"/>
      <c r="M44" s="66"/>
      <c r="N44" s="89"/>
    </row>
    <row r="45" spans="1:14" ht="14.4" x14ac:dyDescent="0.3">
      <c r="A45" s="81"/>
      <c r="B45" s="82"/>
      <c r="C45" s="82"/>
      <c r="D45" s="76" t="e">
        <f t="shared" si="3"/>
        <v>#DIV/0!</v>
      </c>
      <c r="E45" s="83" t="e">
        <f t="shared" si="4"/>
        <v>#DIV/0!</v>
      </c>
      <c r="F45" s="84" t="e">
        <f t="shared" si="5"/>
        <v>#DIV/0!</v>
      </c>
      <c r="G45" s="78" t="e">
        <f t="shared" si="2"/>
        <v>#DIV/0!</v>
      </c>
      <c r="H45" s="81"/>
      <c r="I45" s="78" t="e">
        <f t="shared" si="6"/>
        <v>#DIV/0!</v>
      </c>
      <c r="J45" s="66"/>
      <c r="K45" s="66"/>
      <c r="L45" s="66"/>
      <c r="M45" s="66"/>
      <c r="N45" s="89"/>
    </row>
    <row r="46" spans="1:14" ht="14.4" x14ac:dyDescent="0.3">
      <c r="A46" s="81"/>
      <c r="B46" s="82"/>
      <c r="C46" s="82"/>
      <c r="D46" s="76" t="e">
        <f t="shared" si="3"/>
        <v>#DIV/0!</v>
      </c>
      <c r="E46" s="83" t="e">
        <f t="shared" si="4"/>
        <v>#DIV/0!</v>
      </c>
      <c r="F46" s="84" t="e">
        <f t="shared" si="5"/>
        <v>#DIV/0!</v>
      </c>
      <c r="G46" s="78" t="e">
        <f t="shared" si="2"/>
        <v>#DIV/0!</v>
      </c>
      <c r="H46" s="81"/>
      <c r="I46" s="78" t="e">
        <f t="shared" si="6"/>
        <v>#DIV/0!</v>
      </c>
      <c r="J46" s="66"/>
      <c r="K46" s="66"/>
      <c r="L46" s="66"/>
      <c r="M46" s="66"/>
      <c r="N46" s="89"/>
    </row>
    <row r="47" spans="1:14" ht="14.4" x14ac:dyDescent="0.3">
      <c r="A47" s="81"/>
      <c r="B47" s="82"/>
      <c r="C47" s="82"/>
      <c r="D47" s="76" t="e">
        <f t="shared" si="3"/>
        <v>#DIV/0!</v>
      </c>
      <c r="E47" s="83" t="e">
        <f t="shared" si="4"/>
        <v>#DIV/0!</v>
      </c>
      <c r="F47" s="84" t="e">
        <f t="shared" si="5"/>
        <v>#DIV/0!</v>
      </c>
      <c r="G47" s="78" t="e">
        <f t="shared" si="2"/>
        <v>#DIV/0!</v>
      </c>
      <c r="H47" s="81"/>
      <c r="I47" s="78" t="e">
        <f t="shared" si="6"/>
        <v>#DIV/0!</v>
      </c>
      <c r="J47" s="66"/>
      <c r="K47" s="66"/>
      <c r="L47" s="66"/>
      <c r="M47" s="66"/>
      <c r="N47" s="89"/>
    </row>
    <row r="48" spans="1:14" ht="14.4" x14ac:dyDescent="0.3">
      <c r="A48" s="81"/>
      <c r="B48" s="82"/>
      <c r="C48" s="82"/>
      <c r="D48" s="76" t="e">
        <f t="shared" si="3"/>
        <v>#DIV/0!</v>
      </c>
      <c r="E48" s="83" t="e">
        <f t="shared" si="4"/>
        <v>#DIV/0!</v>
      </c>
      <c r="F48" s="84" t="e">
        <f t="shared" si="5"/>
        <v>#DIV/0!</v>
      </c>
      <c r="G48" s="78" t="e">
        <f t="shared" si="2"/>
        <v>#DIV/0!</v>
      </c>
      <c r="H48" s="81"/>
      <c r="I48" s="78" t="e">
        <f t="shared" si="6"/>
        <v>#DIV/0!</v>
      </c>
      <c r="J48" s="66"/>
      <c r="K48" s="66"/>
      <c r="L48" s="66"/>
      <c r="M48" s="66"/>
      <c r="N48" s="89"/>
    </row>
    <row r="49" spans="1:14" ht="14.4" x14ac:dyDescent="0.3">
      <c r="A49" s="81"/>
      <c r="B49" s="82"/>
      <c r="C49" s="82"/>
      <c r="D49" s="76" t="e">
        <f t="shared" si="3"/>
        <v>#DIV/0!</v>
      </c>
      <c r="E49" s="83" t="e">
        <f t="shared" si="4"/>
        <v>#DIV/0!</v>
      </c>
      <c r="F49" s="84" t="e">
        <f t="shared" si="5"/>
        <v>#DIV/0!</v>
      </c>
      <c r="G49" s="78" t="e">
        <f t="shared" si="2"/>
        <v>#DIV/0!</v>
      </c>
      <c r="H49" s="81"/>
      <c r="I49" s="78" t="e">
        <f t="shared" si="6"/>
        <v>#DIV/0!</v>
      </c>
      <c r="J49" s="66"/>
      <c r="K49" s="66"/>
      <c r="L49" s="66"/>
      <c r="M49" s="66"/>
      <c r="N49" s="89"/>
    </row>
    <row r="50" spans="1:14" ht="14.4" x14ac:dyDescent="0.3">
      <c r="A50" s="81"/>
      <c r="B50" s="82"/>
      <c r="C50" s="82"/>
      <c r="D50" s="76" t="e">
        <f t="shared" si="3"/>
        <v>#DIV/0!</v>
      </c>
      <c r="E50" s="83" t="e">
        <f t="shared" si="4"/>
        <v>#DIV/0!</v>
      </c>
      <c r="F50" s="84" t="e">
        <f t="shared" si="5"/>
        <v>#DIV/0!</v>
      </c>
      <c r="G50" s="78" t="e">
        <f t="shared" si="2"/>
        <v>#DIV/0!</v>
      </c>
      <c r="H50" s="81"/>
      <c r="I50" s="78" t="e">
        <f t="shared" si="6"/>
        <v>#DIV/0!</v>
      </c>
      <c r="J50" s="66"/>
      <c r="K50" s="66"/>
      <c r="L50" s="66"/>
      <c r="M50" s="66"/>
      <c r="N50" s="89"/>
    </row>
    <row r="51" spans="1:14" ht="14.4" x14ac:dyDescent="0.3">
      <c r="A51" s="81"/>
      <c r="B51" s="82"/>
      <c r="C51" s="82"/>
      <c r="D51" s="76" t="e">
        <f t="shared" si="3"/>
        <v>#DIV/0!</v>
      </c>
      <c r="E51" s="83" t="e">
        <f t="shared" si="4"/>
        <v>#DIV/0!</v>
      </c>
      <c r="F51" s="84" t="e">
        <f t="shared" si="5"/>
        <v>#DIV/0!</v>
      </c>
      <c r="G51" s="78" t="e">
        <f t="shared" si="2"/>
        <v>#DIV/0!</v>
      </c>
      <c r="H51" s="81"/>
      <c r="I51" s="78" t="e">
        <f t="shared" si="6"/>
        <v>#DIV/0!</v>
      </c>
      <c r="J51" s="66"/>
      <c r="K51" s="66"/>
      <c r="L51" s="66"/>
      <c r="M51" s="66"/>
      <c r="N51" s="89"/>
    </row>
    <row r="52" spans="1:14" ht="14.4" x14ac:dyDescent="0.3">
      <c r="A52" s="81"/>
      <c r="B52" s="82"/>
      <c r="C52" s="82"/>
      <c r="D52" s="76" t="e">
        <f t="shared" si="3"/>
        <v>#DIV/0!</v>
      </c>
      <c r="E52" s="83" t="e">
        <f t="shared" si="4"/>
        <v>#DIV/0!</v>
      </c>
      <c r="F52" s="84" t="e">
        <f t="shared" si="5"/>
        <v>#DIV/0!</v>
      </c>
      <c r="G52" s="78" t="e">
        <f t="shared" si="2"/>
        <v>#DIV/0!</v>
      </c>
      <c r="H52" s="81"/>
      <c r="I52" s="78" t="e">
        <f t="shared" si="6"/>
        <v>#DIV/0!</v>
      </c>
      <c r="J52" s="66"/>
      <c r="K52" s="66"/>
      <c r="L52" s="66"/>
      <c r="M52" s="66"/>
      <c r="N52" s="89"/>
    </row>
    <row r="53" spans="1:14" ht="14.4" x14ac:dyDescent="0.3">
      <c r="A53" s="81"/>
      <c r="B53" s="82"/>
      <c r="C53" s="82"/>
      <c r="D53" s="76" t="e">
        <f t="shared" si="3"/>
        <v>#DIV/0!</v>
      </c>
      <c r="E53" s="83" t="e">
        <f t="shared" si="4"/>
        <v>#DIV/0!</v>
      </c>
      <c r="F53" s="84" t="e">
        <f t="shared" si="5"/>
        <v>#DIV/0!</v>
      </c>
      <c r="G53" s="78" t="e">
        <f t="shared" si="2"/>
        <v>#DIV/0!</v>
      </c>
      <c r="H53" s="81"/>
      <c r="I53" s="78" t="e">
        <f t="shared" si="6"/>
        <v>#DIV/0!</v>
      </c>
      <c r="J53" s="66"/>
      <c r="K53" s="66"/>
      <c r="L53" s="66"/>
      <c r="M53" s="66"/>
      <c r="N53" s="89"/>
    </row>
    <row r="54" spans="1:14" ht="14.4" x14ac:dyDescent="0.3">
      <c r="A54" s="81"/>
      <c r="B54" s="82"/>
      <c r="C54" s="82"/>
      <c r="D54" s="76" t="e">
        <f t="shared" si="3"/>
        <v>#DIV/0!</v>
      </c>
      <c r="E54" s="83" t="e">
        <f t="shared" si="4"/>
        <v>#DIV/0!</v>
      </c>
      <c r="F54" s="84" t="e">
        <f t="shared" si="5"/>
        <v>#DIV/0!</v>
      </c>
      <c r="G54" s="78" t="e">
        <f t="shared" si="2"/>
        <v>#DIV/0!</v>
      </c>
      <c r="H54" s="81"/>
      <c r="I54" s="78" t="e">
        <f t="shared" si="6"/>
        <v>#DIV/0!</v>
      </c>
      <c r="J54" s="66"/>
      <c r="K54" s="66"/>
      <c r="L54" s="66"/>
      <c r="M54" s="66"/>
      <c r="N54" s="89"/>
    </row>
    <row r="55" spans="1:14" ht="14.4" x14ac:dyDescent="0.3">
      <c r="A55" s="81"/>
      <c r="B55" s="82"/>
      <c r="C55" s="82"/>
      <c r="D55" s="76" t="e">
        <f t="shared" si="3"/>
        <v>#DIV/0!</v>
      </c>
      <c r="E55" s="83" t="e">
        <f t="shared" si="4"/>
        <v>#DIV/0!</v>
      </c>
      <c r="F55" s="84" t="e">
        <f t="shared" si="5"/>
        <v>#DIV/0!</v>
      </c>
      <c r="G55" s="78" t="e">
        <f t="shared" si="2"/>
        <v>#DIV/0!</v>
      </c>
      <c r="H55" s="81"/>
      <c r="I55" s="78" t="e">
        <f t="shared" si="6"/>
        <v>#DIV/0!</v>
      </c>
      <c r="J55" s="66"/>
      <c r="K55" s="66"/>
      <c r="L55" s="66"/>
      <c r="M55" s="66"/>
      <c r="N55" s="89"/>
    </row>
    <row r="56" spans="1:14" ht="14.4" x14ac:dyDescent="0.3">
      <c r="A56" s="81"/>
      <c r="B56" s="82"/>
      <c r="C56" s="82"/>
      <c r="D56" s="76" t="e">
        <f t="shared" si="3"/>
        <v>#DIV/0!</v>
      </c>
      <c r="E56" s="83" t="e">
        <f t="shared" si="4"/>
        <v>#DIV/0!</v>
      </c>
      <c r="F56" s="84" t="e">
        <f t="shared" si="5"/>
        <v>#DIV/0!</v>
      </c>
      <c r="G56" s="78" t="e">
        <f t="shared" si="2"/>
        <v>#DIV/0!</v>
      </c>
      <c r="H56" s="81"/>
      <c r="I56" s="78" t="e">
        <f t="shared" si="6"/>
        <v>#DIV/0!</v>
      </c>
      <c r="J56" s="66"/>
      <c r="K56" s="66"/>
      <c r="L56" s="66"/>
      <c r="M56" s="66"/>
      <c r="N56" s="89"/>
    </row>
    <row r="57" spans="1:14" ht="14.4" x14ac:dyDescent="0.3">
      <c r="A57" s="81"/>
      <c r="B57" s="82"/>
      <c r="C57" s="82"/>
      <c r="D57" s="76" t="e">
        <f t="shared" si="3"/>
        <v>#DIV/0!</v>
      </c>
      <c r="E57" s="83" t="e">
        <f t="shared" si="4"/>
        <v>#DIV/0!</v>
      </c>
      <c r="F57" s="84" t="e">
        <f t="shared" si="5"/>
        <v>#DIV/0!</v>
      </c>
      <c r="G57" s="78" t="e">
        <f t="shared" si="2"/>
        <v>#DIV/0!</v>
      </c>
      <c r="H57" s="81"/>
      <c r="I57" s="78" t="e">
        <f t="shared" si="6"/>
        <v>#DIV/0!</v>
      </c>
      <c r="J57" s="66"/>
      <c r="K57" s="66"/>
      <c r="L57" s="66"/>
      <c r="M57" s="66"/>
      <c r="N57" s="89"/>
    </row>
    <row r="58" spans="1:14" ht="14.4" x14ac:dyDescent="0.3">
      <c r="A58" s="81"/>
      <c r="B58" s="82"/>
      <c r="C58" s="82"/>
      <c r="D58" s="76" t="e">
        <f t="shared" si="3"/>
        <v>#DIV/0!</v>
      </c>
      <c r="E58" s="83" t="e">
        <f t="shared" si="4"/>
        <v>#DIV/0!</v>
      </c>
      <c r="F58" s="84" t="e">
        <f t="shared" si="5"/>
        <v>#DIV/0!</v>
      </c>
      <c r="G58" s="78" t="e">
        <f t="shared" si="2"/>
        <v>#DIV/0!</v>
      </c>
      <c r="H58" s="81"/>
      <c r="I58" s="78" t="e">
        <f t="shared" si="6"/>
        <v>#DIV/0!</v>
      </c>
      <c r="J58" s="66"/>
      <c r="K58" s="66"/>
      <c r="L58" s="66"/>
      <c r="M58" s="66"/>
      <c r="N58" s="89"/>
    </row>
    <row r="59" spans="1:14" ht="14.4" x14ac:dyDescent="0.3">
      <c r="A59" s="81"/>
      <c r="B59" s="82"/>
      <c r="C59" s="82"/>
      <c r="D59" s="76" t="e">
        <f t="shared" si="3"/>
        <v>#DIV/0!</v>
      </c>
      <c r="E59" s="83" t="e">
        <f t="shared" si="4"/>
        <v>#DIV/0!</v>
      </c>
      <c r="F59" s="84" t="e">
        <f t="shared" si="5"/>
        <v>#DIV/0!</v>
      </c>
      <c r="G59" s="78" t="e">
        <f t="shared" si="2"/>
        <v>#DIV/0!</v>
      </c>
      <c r="H59" s="81"/>
      <c r="I59" s="78" t="e">
        <f t="shared" si="6"/>
        <v>#DIV/0!</v>
      </c>
      <c r="J59" s="66"/>
      <c r="K59" s="66"/>
      <c r="L59" s="66"/>
      <c r="M59" s="66"/>
      <c r="N59" s="89"/>
    </row>
    <row r="60" spans="1:14" ht="14.4" x14ac:dyDescent="0.3">
      <c r="A60" s="81"/>
      <c r="B60" s="82"/>
      <c r="C60" s="82"/>
      <c r="D60" s="76" t="e">
        <f t="shared" si="3"/>
        <v>#DIV/0!</v>
      </c>
      <c r="E60" s="83" t="e">
        <f t="shared" si="4"/>
        <v>#DIV/0!</v>
      </c>
      <c r="F60" s="84" t="e">
        <f>LOG(((E60/$E$16)/(1-(E60/$E$16))))</f>
        <v>#DIV/0!</v>
      </c>
      <c r="G60" s="78" t="e">
        <f t="shared" si="2"/>
        <v>#DIV/0!</v>
      </c>
      <c r="H60" s="81"/>
      <c r="I60" s="78" t="e">
        <f t="shared" si="6"/>
        <v>#DIV/0!</v>
      </c>
      <c r="J60" s="66"/>
      <c r="K60" s="66"/>
      <c r="L60" s="66"/>
      <c r="M60" s="66"/>
      <c r="N60" s="89"/>
    </row>
    <row r="61" spans="1:14" ht="14.4" x14ac:dyDescent="0.3">
      <c r="A61" s="81"/>
      <c r="B61" s="82"/>
      <c r="C61" s="82"/>
      <c r="D61" s="76" t="e">
        <f t="shared" si="3"/>
        <v>#DIV/0!</v>
      </c>
      <c r="E61" s="83" t="e">
        <f t="shared" si="4"/>
        <v>#DIV/0!</v>
      </c>
      <c r="F61" s="84" t="e">
        <f t="shared" ref="F61:F70" si="7">LOG(((E61/$E$16)/(1-(E61/$E$16))))</f>
        <v>#DIV/0!</v>
      </c>
      <c r="G61" s="78" t="e">
        <f t="shared" si="2"/>
        <v>#DIV/0!</v>
      </c>
      <c r="H61" s="81"/>
      <c r="I61" s="78" t="e">
        <f t="shared" si="6"/>
        <v>#DIV/0!</v>
      </c>
      <c r="J61" s="66"/>
      <c r="K61" s="66"/>
      <c r="L61" s="66"/>
      <c r="M61" s="66"/>
      <c r="N61" s="89"/>
    </row>
    <row r="62" spans="1:14" ht="14.4" x14ac:dyDescent="0.3">
      <c r="A62" s="81"/>
      <c r="B62" s="82"/>
      <c r="C62" s="82"/>
      <c r="D62" s="76" t="e">
        <f t="shared" si="3"/>
        <v>#DIV/0!</v>
      </c>
      <c r="E62" s="83" t="e">
        <f t="shared" si="4"/>
        <v>#DIV/0!</v>
      </c>
      <c r="F62" s="84" t="e">
        <f t="shared" si="7"/>
        <v>#DIV/0!</v>
      </c>
      <c r="G62" s="78" t="e">
        <f t="shared" si="2"/>
        <v>#DIV/0!</v>
      </c>
      <c r="H62" s="81"/>
      <c r="I62" s="78" t="e">
        <f t="shared" si="6"/>
        <v>#DIV/0!</v>
      </c>
      <c r="J62" s="66"/>
      <c r="K62" s="66"/>
      <c r="L62" s="66"/>
      <c r="M62" s="66"/>
      <c r="N62" s="89"/>
    </row>
    <row r="63" spans="1:14" ht="14.4" x14ac:dyDescent="0.3">
      <c r="A63" s="81"/>
      <c r="B63" s="82"/>
      <c r="C63" s="82"/>
      <c r="D63" s="76" t="e">
        <f t="shared" si="3"/>
        <v>#DIV/0!</v>
      </c>
      <c r="E63" s="83" t="e">
        <f t="shared" si="4"/>
        <v>#DIV/0!</v>
      </c>
      <c r="F63" s="84" t="e">
        <f t="shared" si="7"/>
        <v>#DIV/0!</v>
      </c>
      <c r="G63" s="78" t="e">
        <f t="shared" si="2"/>
        <v>#DIV/0!</v>
      </c>
      <c r="H63" s="81"/>
      <c r="I63" s="78" t="e">
        <f t="shared" si="6"/>
        <v>#DIV/0!</v>
      </c>
      <c r="J63" s="66"/>
      <c r="K63" s="66"/>
      <c r="L63" s="66"/>
      <c r="M63" s="66"/>
      <c r="N63" s="89"/>
    </row>
    <row r="64" spans="1:14" ht="14.4" x14ac:dyDescent="0.3">
      <c r="A64" s="81"/>
      <c r="B64" s="82"/>
      <c r="C64" s="82"/>
      <c r="D64" s="76" t="e">
        <f t="shared" si="3"/>
        <v>#DIV/0!</v>
      </c>
      <c r="E64" s="83" t="e">
        <f t="shared" si="4"/>
        <v>#DIV/0!</v>
      </c>
      <c r="F64" s="84" t="e">
        <f t="shared" si="7"/>
        <v>#DIV/0!</v>
      </c>
      <c r="G64" s="78" t="e">
        <f t="shared" si="2"/>
        <v>#DIV/0!</v>
      </c>
      <c r="H64" s="81"/>
      <c r="I64" s="78" t="e">
        <f t="shared" si="6"/>
        <v>#DIV/0!</v>
      </c>
      <c r="J64" s="66"/>
      <c r="K64" s="66"/>
      <c r="L64" s="66"/>
      <c r="M64" s="66"/>
      <c r="N64" s="89"/>
    </row>
    <row r="65" spans="1:14" ht="14.4" x14ac:dyDescent="0.3">
      <c r="A65" s="81"/>
      <c r="B65" s="82"/>
      <c r="C65" s="82"/>
      <c r="D65" s="76" t="e">
        <f t="shared" si="3"/>
        <v>#DIV/0!</v>
      </c>
      <c r="E65" s="83" t="e">
        <f t="shared" si="4"/>
        <v>#DIV/0!</v>
      </c>
      <c r="F65" s="84" t="e">
        <f t="shared" si="7"/>
        <v>#DIV/0!</v>
      </c>
      <c r="G65" s="78" t="e">
        <f t="shared" si="2"/>
        <v>#DIV/0!</v>
      </c>
      <c r="H65" s="81"/>
      <c r="I65" s="78" t="e">
        <f t="shared" si="6"/>
        <v>#DIV/0!</v>
      </c>
      <c r="J65" s="66"/>
      <c r="K65" s="66"/>
      <c r="L65" s="66"/>
      <c r="M65" s="66"/>
      <c r="N65" s="89"/>
    </row>
    <row r="66" spans="1:14" ht="14.4" x14ac:dyDescent="0.3">
      <c r="A66" s="81"/>
      <c r="B66" s="82"/>
      <c r="C66" s="82"/>
      <c r="D66" s="76" t="e">
        <f t="shared" si="3"/>
        <v>#DIV/0!</v>
      </c>
      <c r="E66" s="83" t="e">
        <f t="shared" si="4"/>
        <v>#DIV/0!</v>
      </c>
      <c r="F66" s="84" t="e">
        <f t="shared" si="7"/>
        <v>#DIV/0!</v>
      </c>
      <c r="G66" s="78" t="e">
        <f t="shared" si="2"/>
        <v>#DIV/0!</v>
      </c>
      <c r="H66" s="81"/>
      <c r="I66" s="78" t="e">
        <f t="shared" si="6"/>
        <v>#DIV/0!</v>
      </c>
      <c r="J66" s="66"/>
      <c r="K66" s="66"/>
      <c r="L66" s="66"/>
      <c r="M66" s="66"/>
      <c r="N66" s="89"/>
    </row>
    <row r="67" spans="1:14" ht="14.4" x14ac:dyDescent="0.3">
      <c r="A67" s="81"/>
      <c r="B67" s="82"/>
      <c r="C67" s="82"/>
      <c r="D67" s="76" t="e">
        <f t="shared" si="3"/>
        <v>#DIV/0!</v>
      </c>
      <c r="E67" s="83" t="e">
        <f t="shared" si="4"/>
        <v>#DIV/0!</v>
      </c>
      <c r="F67" s="84" t="e">
        <f t="shared" si="7"/>
        <v>#DIV/0!</v>
      </c>
      <c r="G67" s="78" t="e">
        <f t="shared" si="2"/>
        <v>#DIV/0!</v>
      </c>
      <c r="H67" s="81"/>
      <c r="I67" s="78" t="e">
        <f t="shared" si="6"/>
        <v>#DIV/0!</v>
      </c>
      <c r="J67" s="66"/>
      <c r="K67" s="66"/>
      <c r="L67" s="66"/>
      <c r="M67" s="66"/>
      <c r="N67" s="89"/>
    </row>
    <row r="68" spans="1:14" ht="14.4" x14ac:dyDescent="0.3">
      <c r="A68" s="81"/>
      <c r="B68" s="82"/>
      <c r="C68" s="82"/>
      <c r="D68" s="76" t="e">
        <f t="shared" si="3"/>
        <v>#DIV/0!</v>
      </c>
      <c r="E68" s="83" t="e">
        <f t="shared" si="4"/>
        <v>#DIV/0!</v>
      </c>
      <c r="F68" s="84" t="e">
        <f t="shared" si="7"/>
        <v>#DIV/0!</v>
      </c>
      <c r="G68" s="78" t="e">
        <f t="shared" si="2"/>
        <v>#DIV/0!</v>
      </c>
      <c r="H68" s="81"/>
      <c r="I68" s="78" t="e">
        <f t="shared" si="6"/>
        <v>#DIV/0!</v>
      </c>
      <c r="J68" s="66"/>
      <c r="K68" s="66"/>
      <c r="L68" s="66"/>
      <c r="M68" s="66"/>
      <c r="N68" s="89"/>
    </row>
    <row r="69" spans="1:14" ht="14.4" x14ac:dyDescent="0.3">
      <c r="A69" s="81"/>
      <c r="B69" s="82"/>
      <c r="C69" s="82"/>
      <c r="D69" s="76" t="e">
        <f t="shared" si="3"/>
        <v>#DIV/0!</v>
      </c>
      <c r="E69" s="83" t="e">
        <f t="shared" si="4"/>
        <v>#DIV/0!</v>
      </c>
      <c r="F69" s="84" t="e">
        <f t="shared" si="7"/>
        <v>#DIV/0!</v>
      </c>
      <c r="G69" s="78" t="e">
        <f t="shared" si="2"/>
        <v>#DIV/0!</v>
      </c>
      <c r="H69" s="81"/>
      <c r="I69" s="78" t="e">
        <f t="shared" si="6"/>
        <v>#DIV/0!</v>
      </c>
      <c r="J69" s="66"/>
      <c r="K69" s="66"/>
      <c r="L69" s="66"/>
      <c r="M69" s="66"/>
      <c r="N69" s="89"/>
    </row>
    <row r="70" spans="1:14" ht="14.4" x14ac:dyDescent="0.3">
      <c r="A70" s="81"/>
      <c r="B70" s="82"/>
      <c r="C70" s="82"/>
      <c r="D70" s="76" t="e">
        <f t="shared" si="3"/>
        <v>#DIV/0!</v>
      </c>
      <c r="E70" s="83" t="e">
        <f t="shared" si="4"/>
        <v>#DIV/0!</v>
      </c>
      <c r="F70" s="84" t="e">
        <f t="shared" si="7"/>
        <v>#DIV/0!</v>
      </c>
      <c r="G70" s="78" t="e">
        <f t="shared" si="2"/>
        <v>#DIV/0!</v>
      </c>
      <c r="H70" s="81"/>
      <c r="I70" s="78" t="e">
        <f t="shared" si="6"/>
        <v>#DIV/0!</v>
      </c>
      <c r="J70" s="70"/>
      <c r="K70" s="70"/>
      <c r="L70" s="70"/>
      <c r="M70" s="70"/>
      <c r="N70" s="92"/>
    </row>
  </sheetData>
  <mergeCells count="2">
    <mergeCell ref="B1:G2"/>
    <mergeCell ref="A9:N9"/>
  </mergeCell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Aflatoxin B1</vt:lpstr>
      <vt:lpstr>Aflatoxin B1 Low Matrix</vt:lpstr>
      <vt:lpstr>Aflatoxin M1</vt:lpstr>
      <vt:lpstr>Aflatoxin M1 Ultra</vt:lpstr>
      <vt:lpstr>Aflatoxin M1 Urine</vt:lpstr>
      <vt:lpstr>Total Aflatoxin</vt:lpstr>
      <vt:lpstr>Total Aflatoxin Low Matrix</vt:lpstr>
      <vt:lpstr>Deoxynivalenol</vt:lpstr>
      <vt:lpstr>Deoxynivalenol RAPID</vt:lpstr>
      <vt:lpstr>Fumonisin Hydro</vt:lpstr>
      <vt:lpstr>Fumonisin in Urine</vt:lpstr>
      <vt:lpstr>Ochratoxin A Universal</vt:lpstr>
      <vt:lpstr>Zearalenone Low Matrix</vt:lpstr>
      <vt:lpstr>Mycotox Total Aflatoxin</vt:lpstr>
      <vt:lpstr>Helica Total Aflatoxin Hydro</vt:lpstr>
      <vt:lpstr>T-2 toxin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Wondu Wolde-Mariam</dc:creator>
  <cp:lastModifiedBy>Charles McGuill</cp:lastModifiedBy>
  <cp:lastPrinted>2017-11-29T18:51:44Z</cp:lastPrinted>
  <dcterms:created xsi:type="dcterms:W3CDTF">2017-02-27T21:55:37Z</dcterms:created>
  <dcterms:modified xsi:type="dcterms:W3CDTF">2022-06-22T14:51:20Z</dcterms:modified>
</cp:coreProperties>
</file>